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900" activeTab="0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<sst xmlns="http://schemas.openxmlformats.org/spreadsheetml/2006/main" count="622" uniqueCount="348">
  <si>
    <t>Наименование мероприятий</t>
  </si>
  <si>
    <t>Социально-экономический эффект</t>
  </si>
  <si>
    <t>ВСЕГО</t>
  </si>
  <si>
    <t>местный бюджет</t>
  </si>
  <si>
    <t>собственные средства</t>
  </si>
  <si>
    <t>Промышленность</t>
  </si>
  <si>
    <t>Создание 4 рабочих мест </t>
  </si>
  <si>
    <t xml:space="preserve">Разработка песчаных карьеров </t>
  </si>
  <si>
    <t>ООО "ВЕММА"</t>
  </si>
  <si>
    <t>Строительство цеха по переработке рапса</t>
  </si>
  <si>
    <t>Создание нового производства, создание 28 равбочих мест, рост налоговых поступлений.</t>
  </si>
  <si>
    <t>Снабжение жителей Кузбасса экологически чистой водой. Создание 49 рабочих мест. Создание производства мощность 11,4 млн. л воды в год.</t>
  </si>
  <si>
    <t>Розничная торговля, общественное питание</t>
  </si>
  <si>
    <t>Строительство магазинов в п. Крапивинский (и/п Переводчиков,  )</t>
  </si>
  <si>
    <t xml:space="preserve">Строительство торгового комплекса п.Крапивинский </t>
  </si>
  <si>
    <t>Создание 20 рабочих мест, повышение налогооблагаемой базы, улучшение культуры обслуживания </t>
  </si>
  <si>
    <t>Строительство магазина п. Крапивинский и/п. Сызранов А.В.</t>
  </si>
  <si>
    <t>Реконструкция ТЦ «Рассвет» п.Зеленогорский</t>
  </si>
  <si>
    <t>- внутренний капитальный ремонт</t>
  </si>
  <si>
    <t>ремонт кровли</t>
  </si>
  <si>
    <t xml:space="preserve">Рост налоговых поступлений, увеличение торговых площадей, улучшение качества обслуживания населения </t>
  </si>
  <si>
    <t>- ремонт пожарно-охранной сигнализации</t>
  </si>
  <si>
    <t>- ремонт отопительной системы</t>
  </si>
  <si>
    <t>Бытовое обслуживание</t>
  </si>
  <si>
    <t>Создание дополнительных 2 рабочих мест, увеличение налоговых платежей</t>
  </si>
  <si>
    <t>Спорт, туризм</t>
  </si>
  <si>
    <t>1</t>
  </si>
  <si>
    <t xml:space="preserve">Позволит организовать активный отдых населения в зимний период. </t>
  </si>
  <si>
    <t>Организация зоны отдыха на р.Томь</t>
  </si>
  <si>
    <t xml:space="preserve">Позволит организовать активный отдых </t>
  </si>
  <si>
    <t>Поддержка предпринимательства</t>
  </si>
  <si>
    <t xml:space="preserve">Финансовая поддержка малого и среднего предпринимательства </t>
  </si>
  <si>
    <t xml:space="preserve"> Бытовое обслуживание п. Крапивинский (ИП Нестеренко)</t>
  </si>
  <si>
    <t>субсидии</t>
  </si>
  <si>
    <t>субсидия ЦЗН, грант начинающим</t>
  </si>
  <si>
    <t>ИП Иванов П.Н.Производство керамзитно-бетонных блоков</t>
  </si>
  <si>
    <t>Спортивно-оздоровительный центр "Ария" ИП Жилинская</t>
  </si>
  <si>
    <t>Создание дополнительных 6 рабочих мест, увеличение налоговых платежей</t>
  </si>
  <si>
    <t>Реконструкция павильон "Чарка" ИП Шульга Г.К. п. Крапивинский</t>
  </si>
  <si>
    <t>Реконструкцмя магазина "Люкс" п. Крапивинский</t>
  </si>
  <si>
    <t>Торговый центр "Мега" реконструкция</t>
  </si>
  <si>
    <t>Магазин "Саша" ремонт ООО "Мененжер"</t>
  </si>
  <si>
    <t>ИП Лештаева Е. реконструкция помещения под магазин с. Барачаты</t>
  </si>
  <si>
    <t>Развитие инфраструктуры горнолыжной трассы в п.Зеленогорский ООО "ТЭП"</t>
  </si>
  <si>
    <t xml:space="preserve">Турристический бизнес ИП Суманеева </t>
  </si>
  <si>
    <t>ЖКХ</t>
  </si>
  <si>
    <t xml:space="preserve"> Строительство пункта тех. Обслуживания п. Крапивинский ИП Узбеков В.Г.</t>
  </si>
  <si>
    <t>Магазин п. Крапивинский ИП Петраш</t>
  </si>
  <si>
    <t>Магазин п. Крапивинский хоз.товары</t>
  </si>
  <si>
    <t>Создание дополнительных 4 рабочих мест, увеличение налоговых платежей</t>
  </si>
  <si>
    <t>Ремонт сложнобытовой техникиЗеленогорский ИП Плоцкий М.Н.</t>
  </si>
  <si>
    <t>увеличение налоговых платежей</t>
  </si>
  <si>
    <t>Создание дополнительных 1 рабочих мест, увеличение налоговых платежей</t>
  </si>
  <si>
    <t>ИП Полухин Выращивание зерновых культур Приобретение основных средств</t>
  </si>
  <si>
    <t>ООО "ВКУ" приобретение автомобиля, здания, оборудование</t>
  </si>
  <si>
    <t xml:space="preserve"> Открытие парикмахерских </t>
  </si>
  <si>
    <t>Создание дополнительных 3 рабочих мест, увеличение налоговых платежей</t>
  </si>
  <si>
    <t>Улучшение качества обслуживания</t>
  </si>
  <si>
    <t>Создание дополнительных 15 рабочих мест, увеличение налоговых платежей</t>
  </si>
  <si>
    <t>Создание дополнительных 5 рабочих мест, увеличение налоговых платежей, увеличение тоговых площадей</t>
  </si>
  <si>
    <t>Создание дополнительных 1рабочих места, увеличение налоговых платежей</t>
  </si>
  <si>
    <t>Улучшение качества обслуживания населения</t>
  </si>
  <si>
    <t xml:space="preserve">  Пункт тех. обслуживания п. Зеленогорский ИП Соколов А.В.</t>
  </si>
  <si>
    <t>2010 план</t>
  </si>
  <si>
    <t>2010 факт</t>
  </si>
  <si>
    <t>%</t>
  </si>
  <si>
    <t>Приобретение печи, миксера, форм</t>
  </si>
  <si>
    <t>субсидия ЦЗН</t>
  </si>
  <si>
    <t>субсидия ЦЗН (фед.бюджет)</t>
  </si>
  <si>
    <t>Приобретение трактора-0,4,телеги-0,5,оборудования в цех-0,5, ремонт помещений 0,3</t>
  </si>
  <si>
    <t>Информация</t>
  </si>
  <si>
    <t>Об инвестициях в основной капитал,</t>
  </si>
  <si>
    <t>направляемых на развитие сферы потребительского рынка Кемеровской области</t>
  </si>
  <si>
    <t>за январь – сентябрь (декабрь) 2010года</t>
  </si>
  <si>
    <t>№</t>
  </si>
  <si>
    <t>п/п</t>
  </si>
  <si>
    <t>Наименование</t>
  </si>
  <si>
    <t>предприятия,</t>
  </si>
  <si>
    <t>организации</t>
  </si>
  <si>
    <t>муниципального</t>
  </si>
  <si>
    <t>образования</t>
  </si>
  <si>
    <t>стройки,</t>
  </si>
  <si>
    <t>объекта,</t>
  </si>
  <si>
    <t>мероприятия</t>
  </si>
  <si>
    <t>Объём</t>
  </si>
  <si>
    <t>инвестиций в</t>
  </si>
  <si>
    <t>основной</t>
  </si>
  <si>
    <t>капитал,</t>
  </si>
  <si>
    <t>млн.руб.</t>
  </si>
  <si>
    <t>Источник</t>
  </si>
  <si>
    <t>финансирования</t>
  </si>
  <si>
    <t>Направление</t>
  </si>
  <si>
    <t>инвестиций</t>
  </si>
  <si>
    <t>(новое строительство,</t>
  </si>
  <si>
    <t>реконструкция,</t>
  </si>
  <si>
    <t>приобретение машин, оборудование)</t>
  </si>
  <si>
    <t>1.</t>
  </si>
  <si>
    <t>ИП Бормотова Л.Э.</t>
  </si>
  <si>
    <t>Крапивинский район</t>
  </si>
  <si>
    <t>кафе,</t>
  </si>
  <si>
    <t>магазин</t>
  </si>
  <si>
    <t>реконструкция</t>
  </si>
  <si>
    <t>помещения</t>
  </si>
  <si>
    <t>под</t>
  </si>
  <si>
    <t>кафе</t>
  </si>
  <si>
    <t>2.</t>
  </si>
  <si>
    <t>ИП Баулина Т.Г.</t>
  </si>
  <si>
    <t>п. Зеленогорский</t>
  </si>
  <si>
    <t>прилегающая территория</t>
  </si>
  <si>
    <t>3.</t>
  </si>
  <si>
    <t>ИП Голубцова Н.С.</t>
  </si>
  <si>
    <t>приобретение машины</t>
  </si>
  <si>
    <t>приобретение</t>
  </si>
  <si>
    <t xml:space="preserve"> машины</t>
  </si>
  <si>
    <t>4.</t>
  </si>
  <si>
    <t>ИП Сызранова Т.Г.</t>
  </si>
  <si>
    <t>под магазин</t>
  </si>
  <si>
    <t>5.</t>
  </si>
  <si>
    <t>ИП Жилинская Л.А.</t>
  </si>
  <si>
    <t>п. Крапивинский</t>
  </si>
  <si>
    <t>Реконструкция помещения,</t>
  </si>
  <si>
    <t>приобретение оборудования</t>
  </si>
  <si>
    <t>6.</t>
  </si>
  <si>
    <t>ПО «Центр» Верт Т.И.</t>
  </si>
  <si>
    <t>Оборудование, ремонт магазина «Борисовский»,</t>
  </si>
  <si>
    <t>водоснаю</t>
  </si>
  <si>
    <t>7.</t>
  </si>
  <si>
    <t>ИП Шульга Г.К.</t>
  </si>
  <si>
    <t>магазины</t>
  </si>
  <si>
    <t>8.</t>
  </si>
  <si>
    <t>ИП Чевжик В.С</t>
  </si>
  <si>
    <t>Ремонт помещения</t>
  </si>
  <si>
    <t>замена окон, отопления, пристройка тамбура,</t>
  </si>
  <si>
    <t>приобретение торгового оборудования</t>
  </si>
  <si>
    <t>торгового оборудования</t>
  </si>
  <si>
    <t>9.</t>
  </si>
  <si>
    <t>ИП ЩербининаТ.А.</t>
  </si>
  <si>
    <t>приобретение холодильника</t>
  </si>
  <si>
    <t>Ремонт крыши</t>
  </si>
  <si>
    <t>ремонт помещения</t>
  </si>
  <si>
    <t>10.</t>
  </si>
  <si>
    <t>ИП Алексеева В.Н</t>
  </si>
  <si>
    <t>оборудования</t>
  </si>
  <si>
    <t>11.</t>
  </si>
  <si>
    <t>ИП Андриенко Л.В.</t>
  </si>
  <si>
    <t>Строительство магазина</t>
  </si>
  <si>
    <t>(Фундамент)</t>
  </si>
  <si>
    <t>12.</t>
  </si>
  <si>
    <t>ИП Беловол Т. А.</t>
  </si>
  <si>
    <t xml:space="preserve">приобретение </t>
  </si>
  <si>
    <t>машины</t>
  </si>
  <si>
    <t>кредит в банке</t>
  </si>
  <si>
    <t>13.</t>
  </si>
  <si>
    <t>ИП Переводчиков А.А.</t>
  </si>
  <si>
    <t>14.</t>
  </si>
  <si>
    <t>ИП Лештаева Е.Г.</t>
  </si>
  <si>
    <t>Реконструкция магазина, приобретение торгового оборудования</t>
  </si>
  <si>
    <t>в. Скарюпино</t>
  </si>
  <si>
    <t>15.</t>
  </si>
  <si>
    <t>ИП Шатохина С.Л.</t>
  </si>
  <si>
    <t>Реконструкция магазина</t>
  </si>
  <si>
    <t>с. Борисово</t>
  </si>
  <si>
    <t>16.</t>
  </si>
  <si>
    <t>ИП Ельцова Т.С.</t>
  </si>
  <si>
    <t>Пекарня-</t>
  </si>
  <si>
    <t>оборудование</t>
  </si>
  <si>
    <t>магазин ремонтные работы, кровля</t>
  </si>
  <si>
    <t>Эл. Печь-0,122</t>
  </si>
  <si>
    <t>миксер. Формы</t>
  </si>
  <si>
    <t>ремонт  и реконструкция-</t>
  </si>
  <si>
    <t>17.</t>
  </si>
  <si>
    <t xml:space="preserve">ИП Фёдорова </t>
  </si>
  <si>
    <t>-</t>
  </si>
  <si>
    <t>18.</t>
  </si>
  <si>
    <t>ИП Демунд Т.Г.</t>
  </si>
  <si>
    <t>расширение</t>
  </si>
  <si>
    <t>магазина</t>
  </si>
  <si>
    <t>реконструкция-</t>
  </si>
  <si>
    <t>19.</t>
  </si>
  <si>
    <t>ИП Ушаков Е.</t>
  </si>
  <si>
    <t>20.</t>
  </si>
  <si>
    <t>ИП Нестеренко</t>
  </si>
  <si>
    <t>под бытовку</t>
  </si>
  <si>
    <t>0,05 собственные</t>
  </si>
  <si>
    <t>средства</t>
  </si>
  <si>
    <t>0,05-</t>
  </si>
  <si>
    <t xml:space="preserve"> из бюджета</t>
  </si>
  <si>
    <t>района</t>
  </si>
  <si>
    <t>21.</t>
  </si>
  <si>
    <t>Торговый центр</t>
  </si>
  <si>
    <t>ремонтные работы</t>
  </si>
  <si>
    <t>22.</t>
  </si>
  <si>
    <t>ИП Руденко Л.В.</t>
  </si>
  <si>
    <t>ремонтные работы торгового помещения</t>
  </si>
  <si>
    <t>23.</t>
  </si>
  <si>
    <t>ИП Варанкин В.Б.</t>
  </si>
  <si>
    <t xml:space="preserve">Кафе бар </t>
  </si>
  <si>
    <t>«Северная Уньга»</t>
  </si>
  <si>
    <t>с. Панфилово</t>
  </si>
  <si>
    <t>Строительство шашлычной</t>
  </si>
  <si>
    <t>25.</t>
  </si>
  <si>
    <t>ИП Вейс И.В.</t>
  </si>
  <si>
    <t>ремонт магазина</t>
  </si>
  <si>
    <t>26.</t>
  </si>
  <si>
    <t>Каратаев Н.А.</t>
  </si>
  <si>
    <t>ремонт</t>
  </si>
  <si>
    <t>пекарни, замена оборудования</t>
  </si>
  <si>
    <t>Лобачёва Е.И.</t>
  </si>
  <si>
    <t>ремонт кровли в магазине</t>
  </si>
  <si>
    <t>п. Плотниковский</t>
  </si>
  <si>
    <t>Фольц И.Н.</t>
  </si>
  <si>
    <t>приобретение оборудования в магазин</t>
  </si>
  <si>
    <t>29.</t>
  </si>
  <si>
    <t>Пекарня</t>
  </si>
  <si>
    <t>ООО «Сибирский хлеб»</t>
  </si>
  <si>
    <t>приобретение печи</t>
  </si>
  <si>
    <t>30.</t>
  </si>
  <si>
    <t>ИП Петренко Р.</t>
  </si>
  <si>
    <t>31.</t>
  </si>
  <si>
    <t>ИП Михеев А.И.</t>
  </si>
  <si>
    <t>Приобретение</t>
  </si>
  <si>
    <t>автомобиля</t>
  </si>
  <si>
    <t>Приобретение торгового оборудования</t>
  </si>
  <si>
    <t>Кредит</t>
  </si>
  <si>
    <t>на 3 года</t>
  </si>
  <si>
    <t>ИП Петраш В.П.</t>
  </si>
  <si>
    <t>под мебель</t>
  </si>
  <si>
    <t>33.</t>
  </si>
  <si>
    <t>ИП Маслакова Т.</t>
  </si>
  <si>
    <t>Приобретение торгового и холодильного оборудования</t>
  </si>
  <si>
    <t>34.</t>
  </si>
  <si>
    <t>Павлова Н.И.</t>
  </si>
  <si>
    <t>Приобретение квартиры и ремонт  под парикмахерские услуги</t>
  </si>
  <si>
    <t>Приобретение квартиры и ремонт  под парикмахерские услуги приобретение оборудования</t>
  </si>
  <si>
    <t>35.</t>
  </si>
  <si>
    <t>Плоцкий М.А.</t>
  </si>
  <si>
    <t>жилья</t>
  </si>
  <si>
    <t>под бытовые услуги</t>
  </si>
  <si>
    <t>ремонт бытовой технике</t>
  </si>
  <si>
    <t>собственные средства +58,8</t>
  </si>
  <si>
    <t>с Центра занятости</t>
  </si>
  <si>
    <t>36.</t>
  </si>
  <si>
    <t>Узбеков  В.Г.</t>
  </si>
  <si>
    <t>Ремонт помещения под ремонт автомобилей</t>
  </si>
  <si>
    <t>Итого потребительский рынок</t>
  </si>
  <si>
    <t>ПРОИЗВОДСТВО</t>
  </si>
  <si>
    <t>ИП Антонова Т.В.</t>
  </si>
  <si>
    <t>район</t>
  </si>
  <si>
    <t>Цех по производству хлеба</t>
  </si>
  <si>
    <t>Ремонт цеха по производству хлеба</t>
  </si>
  <si>
    <t>ИП Верт А.В.</t>
  </si>
  <si>
    <t>п. Крапивинский с. Каменка</t>
  </si>
  <si>
    <t>Пилорама</t>
  </si>
  <si>
    <t>собственные средства,</t>
  </si>
  <si>
    <t>Приобретение оборудования</t>
  </si>
  <si>
    <t>ИП Михайлов А.В.</t>
  </si>
  <si>
    <t>Строительство пилорамы</t>
  </si>
  <si>
    <t xml:space="preserve"> с Центра занятости</t>
  </si>
  <si>
    <t>Приобретение строительных материалов, оформление земельного участка</t>
  </si>
  <si>
    <t>ИП Сигитов И.П.</t>
  </si>
  <si>
    <t>п. Каменный</t>
  </si>
  <si>
    <t>Столярная мастерская</t>
  </si>
  <si>
    <t>собственные средства, с Центра занятости</t>
  </si>
  <si>
    <t>Приобретение оборудования 0,5,тактора и тележки к трактору 0,9, ремонт помещений 0,3</t>
  </si>
  <si>
    <t xml:space="preserve">ИП Антоненко </t>
  </si>
  <si>
    <t>с. Банново</t>
  </si>
  <si>
    <t>Цех по изготовлению столярных изделий</t>
  </si>
  <si>
    <t>собственные средства, с Центра занятости занятости</t>
  </si>
  <si>
    <t>Приобретение авт.Урал-0,5, трелевочника 0,7</t>
  </si>
  <si>
    <t>ИП Маслакова Т.И.</t>
  </si>
  <si>
    <t>п.Крапивинский</t>
  </si>
  <si>
    <t>Производство хлебобулочных и кондитерских изделий</t>
  </si>
  <si>
    <t>ИП Гуляев Е.В.</t>
  </si>
  <si>
    <t>Производство пихтового масла</t>
  </si>
  <si>
    <t>Приобретение оборудования, ремонт помещений</t>
  </si>
  <si>
    <t xml:space="preserve">ИП Кунцевич </t>
  </si>
  <si>
    <t>с. Березовка</t>
  </si>
  <si>
    <t>ИТОГО производство</t>
  </si>
  <si>
    <r>
      <t>Туризм</t>
    </r>
    <r>
      <rPr>
        <sz val="14"/>
        <rFont val="Times New Roman"/>
        <family val="1"/>
      </rPr>
      <t xml:space="preserve"> ИП Суманеева</t>
    </r>
  </si>
  <si>
    <t xml:space="preserve">                 </t>
  </si>
  <si>
    <t xml:space="preserve">  Первый зам. главы</t>
  </si>
  <si>
    <t xml:space="preserve">                   </t>
  </si>
  <si>
    <t>Крапивинского района                                                                                              Т.И.Климина</t>
  </si>
  <si>
    <t>Приобретение оборудования-0,2</t>
  </si>
  <si>
    <t>повышение налогооблагаемой базы, улучшение культуры обслуживания </t>
  </si>
  <si>
    <t>Приобретение спецавтомобиля</t>
  </si>
  <si>
    <t>реконструкция помещения под магазин</t>
  </si>
  <si>
    <t>увеличение налоговых платежей, улучшение культуры обслуживания </t>
  </si>
  <si>
    <t>реконструкция помещения под кафе</t>
  </si>
  <si>
    <t>Приобретение оборудование,ремонт магазина "Борисовский"-1,47</t>
  </si>
  <si>
    <r>
      <t xml:space="preserve">Создание дополнительных </t>
    </r>
    <r>
      <rPr>
        <sz val="8"/>
        <rFont val="Times New Roman"/>
        <family val="1"/>
      </rPr>
      <t xml:space="preserve">5 </t>
    </r>
    <r>
      <rPr>
        <sz val="8"/>
        <color indexed="8"/>
        <rFont val="Times New Roman"/>
        <family val="1"/>
      </rPr>
      <t>рабочих мест, увеличение налоговых платежей</t>
    </r>
  </si>
  <si>
    <t xml:space="preserve">ПО "Центр" Борисово реконструкция   магазина, Ключи реконструкция помещения под магазин, Арсеново бывший телеграф реконструкция под магазин  </t>
  </si>
  <si>
    <t>Реконструкция магазина, приобретение торгового оборудования в с. Скарюпино</t>
  </si>
  <si>
    <t>Приобритение оборудования, ремонт пекарни</t>
  </si>
  <si>
    <t>Пекарня ООО "Сибирский хлеб"</t>
  </si>
  <si>
    <t>Приобретение печи</t>
  </si>
  <si>
    <t xml:space="preserve">Реконструкция фасадов и замена вывесок, приобретение спец.автомобилей </t>
  </si>
  <si>
    <t xml:space="preserve">реконструкция помещений  для оказания бытовых услуг </t>
  </si>
  <si>
    <t>Приобретение помещения для оказания  услуг по ремонту бытовой техники</t>
  </si>
  <si>
    <t>Парикмахерская  ИП Павлова Н.И.</t>
  </si>
  <si>
    <t>Приобретение помещения для парикмахерской</t>
  </si>
  <si>
    <t xml:space="preserve">Ремонт помещения </t>
  </si>
  <si>
    <t>Ремонт помещения, приобретение оборудования</t>
  </si>
  <si>
    <t xml:space="preserve">субсидии ЦЗН </t>
  </si>
  <si>
    <t xml:space="preserve"> Пекарня в с.Борисово ИП Антонова Т.В.</t>
  </si>
  <si>
    <t>Ремонт пекарни</t>
  </si>
  <si>
    <t>Производство пихтового масла ИП Гуляев Е.В.</t>
  </si>
  <si>
    <t>субсидия ЦЗН (федеральный бюджет)</t>
  </si>
  <si>
    <t>областной бюджет</t>
  </si>
  <si>
    <t>ООО "Коммунар"</t>
  </si>
  <si>
    <t>приобретение спецтехники</t>
  </si>
  <si>
    <t>Создание 9 рабочих мест</t>
  </si>
  <si>
    <t>Создание дополнительных 5 рабочих мест, увеличение налоговых платежей</t>
  </si>
  <si>
    <t>Улучшения качества обслуживания</t>
  </si>
  <si>
    <t>Приобюретение оборудования</t>
  </si>
  <si>
    <t>Улучшение качества обслуживания населения, увеличение налогооблагаемой базы</t>
  </si>
  <si>
    <t xml:space="preserve">Пекарня ПО "Центр" </t>
  </si>
  <si>
    <t>Создание 12 рабочих мест, увеличение налогооблагаемой базы</t>
  </si>
  <si>
    <t>Сельское хозяйство</t>
  </si>
  <si>
    <t>Открытие пекарни, создание 1равбочих мест, рост налоговых поступлений.</t>
  </si>
  <si>
    <t>Создание дополнительных 8 рабочих мест, увеличение налоговых платежей</t>
  </si>
  <si>
    <t>Создание дополнительных 2 рабочих мест, увеличение налоговых платежей, увеличение торговых площадей</t>
  </si>
  <si>
    <t>Услуги по ремонту обуви ИП Давтян Т.Л.</t>
  </si>
  <si>
    <t>Швейное производств ИП Шукулина О.В.</t>
  </si>
  <si>
    <t>Производство мебели ИП Хохлов Д.А.</t>
  </si>
  <si>
    <t>Цех по производству хлеба и хлебобулочных изделий ИП Ельцова</t>
  </si>
  <si>
    <t xml:space="preserve"> Столярная мастерская п. Каменный ИП Матвеев</t>
  </si>
  <si>
    <t xml:space="preserve">Пекарня ИП Каратаев с.Шевели </t>
  </si>
  <si>
    <t xml:space="preserve"> Столярная мастерская п. Каменный ИП Сигитов И.П.</t>
  </si>
  <si>
    <t xml:space="preserve">Цех по изготовлению  столярных изделий ИП Антоненко </t>
  </si>
  <si>
    <t xml:space="preserve"> Производство хлебобулочных и кондитерских изделий ИП Маслакова Т.Н. </t>
  </si>
  <si>
    <t xml:space="preserve">Производство и переработка цельномолочной продукции ИП Тришина </t>
  </si>
  <si>
    <t xml:space="preserve"> Выращивание зерновых культур Приобретение трактора ИП Степанов</t>
  </si>
  <si>
    <t xml:space="preserve"> п. Крапивинский ИП Чеботова</t>
  </si>
  <si>
    <t xml:space="preserve">  ИП Задорин С.В.</t>
  </si>
  <si>
    <t>Участие в ярмарке, празднование дня предпринимателя, приобретение оборудования для конференц.связи</t>
  </si>
  <si>
    <t>Приобретение оборудования для отдыха на воде</t>
  </si>
  <si>
    <t>Строительство магазина смешанных товаров п. Крапивинский, ул.Парковая ИП Андриенко</t>
  </si>
  <si>
    <t>Приобретение оборудования, ремонт помещени</t>
  </si>
  <si>
    <t>более чем в 7 раз</t>
  </si>
  <si>
    <t>Приобритение трактора трелевочника 1,9,  приобретение оборудования 0,7, приобретение здания для расширения столярного цеха 0,6,открытие 7 рабочих мест</t>
  </si>
  <si>
    <t>Приобретение трактора, строительство зерносушилки</t>
  </si>
  <si>
    <t>Выполнение программы развития малого и среднего предпринимательства за 2010 год</t>
  </si>
  <si>
    <t>Обеспечение хлебом и хлебобулочными изделиями губернский магазин</t>
  </si>
  <si>
    <t>Обеспечение хлебом и хлебобулочными жителей района</t>
  </si>
  <si>
    <t>Обеспечение хлебом и хлебобулочными жителей с. Шевели</t>
  </si>
  <si>
    <t>Обеспечение хлебом и хлебобулочными жителей п.Крапивинский и сельских территорий</t>
  </si>
  <si>
    <t xml:space="preserve">Приложение №1 к программе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</si>
</sst>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4"/>
      <color indexed="8"/>
      <name val="Arial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1" fillId="2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top" wrapText="1"/>
    </xf>
    <xf numFmtId="0" fontId="0" fillId="0" borderId="9" xfId="0" applyBorder="1" applyAlignment="1">
      <alignment/>
    </xf>
    <xf numFmtId="0" fontId="7" fillId="0" borderId="9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0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11" fillId="0" borderId="3" xfId="0" applyNumberFormat="1" applyFont="1" applyFill="1" applyBorder="1" applyAlignment="1">
      <alignment horizontal="center" vertical="top" wrapText="1"/>
    </xf>
    <xf numFmtId="168" fontId="6" fillId="0" borderId="3" xfId="0" applyNumberFormat="1" applyFont="1" applyFill="1" applyBorder="1" applyAlignment="1">
      <alignment horizontal="center" vertical="top" wrapText="1"/>
    </xf>
    <xf numFmtId="168" fontId="6" fillId="2" borderId="3" xfId="0" applyNumberFormat="1" applyFont="1" applyFill="1" applyBorder="1" applyAlignment="1">
      <alignment horizontal="center" vertical="top" wrapText="1"/>
    </xf>
    <xf numFmtId="168" fontId="2" fillId="0" borderId="3" xfId="0" applyNumberFormat="1" applyFont="1" applyFill="1" applyBorder="1" applyAlignment="1">
      <alignment horizontal="center" vertical="top" wrapText="1"/>
    </xf>
    <xf numFmtId="168" fontId="22" fillId="0" borderId="3" xfId="0" applyNumberFormat="1" applyFont="1" applyFill="1" applyBorder="1" applyAlignment="1">
      <alignment horizontal="center" vertical="top" wrapText="1"/>
    </xf>
    <xf numFmtId="168" fontId="14" fillId="2" borderId="3" xfId="0" applyNumberFormat="1" applyFont="1" applyFill="1" applyBorder="1" applyAlignment="1">
      <alignment horizontal="center" vertical="top" wrapText="1"/>
    </xf>
    <xf numFmtId="168" fontId="11" fillId="2" borderId="3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4" xfId="0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9" fillId="0" borderId="7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5"/>
  <sheetViews>
    <sheetView tabSelected="1" workbookViewId="0" topLeftCell="A1">
      <selection activeCell="I173" sqref="I173"/>
    </sheetView>
  </sheetViews>
  <sheetFormatPr defaultColWidth="9.00390625" defaultRowHeight="12.75"/>
  <cols>
    <col min="1" max="1" width="0.37109375" style="0" customWidth="1"/>
    <col min="2" max="2" width="40.375" style="0" customWidth="1"/>
    <col min="3" max="3" width="11.75390625" style="0" customWidth="1"/>
    <col min="4" max="4" width="11.875" style="0" customWidth="1"/>
    <col min="5" max="5" width="10.00390625" style="0" customWidth="1"/>
    <col min="6" max="6" width="25.75390625" style="0" customWidth="1"/>
  </cols>
  <sheetData>
    <row r="1" ht="3" customHeight="1"/>
    <row r="2" ht="33" customHeight="1" thickBot="1">
      <c r="F2" s="10" t="s">
        <v>347</v>
      </c>
    </row>
    <row r="3" spans="2:6" ht="43.5" customHeight="1">
      <c r="B3" s="102" t="s">
        <v>342</v>
      </c>
      <c r="C3" s="103"/>
      <c r="D3" s="103"/>
      <c r="E3" s="103"/>
      <c r="F3" s="104"/>
    </row>
    <row r="4" spans="2:6" ht="13.5" thickBot="1">
      <c r="B4" s="105"/>
      <c r="C4" s="106"/>
      <c r="D4" s="106"/>
      <c r="E4" s="106"/>
      <c r="F4" s="107"/>
    </row>
    <row r="5" spans="2:6" ht="13.5" customHeight="1" thickBot="1">
      <c r="B5" s="96" t="s">
        <v>0</v>
      </c>
      <c r="C5" s="99"/>
      <c r="D5" s="99"/>
      <c r="E5" s="99"/>
      <c r="F5" s="1"/>
    </row>
    <row r="6" spans="2:6" ht="12.75">
      <c r="B6" s="97"/>
      <c r="C6" s="100" t="s">
        <v>63</v>
      </c>
      <c r="D6" s="100" t="s">
        <v>64</v>
      </c>
      <c r="E6" s="100" t="s">
        <v>65</v>
      </c>
      <c r="F6" s="2" t="s">
        <v>1</v>
      </c>
    </row>
    <row r="7" spans="2:6" ht="9.75" customHeight="1" thickBot="1">
      <c r="B7" s="98"/>
      <c r="C7" s="101"/>
      <c r="D7" s="101"/>
      <c r="E7" s="101"/>
      <c r="F7" s="3"/>
    </row>
    <row r="8" spans="2:6" ht="16.5" thickBot="1">
      <c r="B8" s="11" t="s">
        <v>2</v>
      </c>
      <c r="C8" s="7">
        <f>C13+C84+C129+C161+C176+C183+C70</f>
        <v>23.4</v>
      </c>
      <c r="D8" s="7">
        <f>D13+D84+D129+D161+D176+D183+D70</f>
        <v>23.5</v>
      </c>
      <c r="E8" s="74">
        <f>D8/C8*100</f>
        <v>100.42735042735043</v>
      </c>
      <c r="F8" s="12"/>
    </row>
    <row r="9" spans="2:6" ht="16.5" thickBot="1">
      <c r="B9" s="6" t="s">
        <v>4</v>
      </c>
      <c r="C9" s="4">
        <f>C14+C85+C130+C162+C178+C180+C71</f>
        <v>21.82</v>
      </c>
      <c r="D9" s="4">
        <f>D14+D85+D130+D162+D178+D180+D71</f>
        <v>20.636</v>
      </c>
      <c r="E9" s="74">
        <f>D9/C9*100</f>
        <v>94.5737855178735</v>
      </c>
      <c r="F9" s="12"/>
    </row>
    <row r="10" spans="2:6" ht="15" customHeight="1" thickBot="1">
      <c r="B10" s="51" t="s">
        <v>3</v>
      </c>
      <c r="C10" s="4">
        <f>C15+C86+C131+C163+C184+C80</f>
        <v>0.8</v>
      </c>
      <c r="D10" s="4">
        <f>D15+D86+D131+D163+D184+D80+D182</f>
        <v>0.8</v>
      </c>
      <c r="E10" s="74">
        <f>D10/C10*100</f>
        <v>100</v>
      </c>
      <c r="F10" s="12"/>
    </row>
    <row r="11" spans="2:6" ht="15.75" customHeight="1" thickBot="1">
      <c r="B11" s="52" t="s">
        <v>308</v>
      </c>
      <c r="C11" s="4"/>
      <c r="D11" s="4">
        <f>D181</f>
        <v>0.3</v>
      </c>
      <c r="E11" s="74"/>
      <c r="F11" s="12"/>
    </row>
    <row r="12" spans="2:6" ht="15" customHeight="1" thickBot="1">
      <c r="B12" s="53" t="s">
        <v>307</v>
      </c>
      <c r="C12" s="4">
        <f>C24+C74+C88+C133</f>
        <v>0.7799999999999999</v>
      </c>
      <c r="D12" s="4">
        <f>D24+D88+D133+D165</f>
        <v>1.7639999999999998</v>
      </c>
      <c r="E12" s="74">
        <f>D12/C12*100</f>
        <v>226.15384615384616</v>
      </c>
      <c r="F12" s="12"/>
    </row>
    <row r="13" spans="2:6" ht="18.75" customHeight="1" thickBot="1">
      <c r="B13" s="55" t="s">
        <v>5</v>
      </c>
      <c r="C13" s="54">
        <f>C16+C18+C21+C25+C28+C30+C33+C37+C39+C47+C50+C54+C60+C63+C45</f>
        <v>2</v>
      </c>
      <c r="D13" s="54">
        <f>D25+D28+D30+D37+D39+D45+D47+D50+D54+D60+D63+D75+D57+D41+D66</f>
        <v>9.605</v>
      </c>
      <c r="E13" s="75">
        <f>D13/C13*100</f>
        <v>480.25</v>
      </c>
      <c r="F13" s="57"/>
    </row>
    <row r="14" spans="2:6" ht="13.5" thickBot="1">
      <c r="B14" s="6" t="s">
        <v>4</v>
      </c>
      <c r="C14" s="4">
        <f>C26+C29+C31+C38+C40+C46+C48+C51+C55+C61+C64</f>
        <v>1.4</v>
      </c>
      <c r="D14" s="4">
        <f>D26+D29+D31+D38+D40+D46+D48+D51+D55+D61+D64+D76+D58+D42+D67</f>
        <v>8.23</v>
      </c>
      <c r="E14" s="73">
        <f>D14/C14*100</f>
        <v>587.8571428571429</v>
      </c>
      <c r="F14" s="14"/>
    </row>
    <row r="15" spans="2:6" ht="15" customHeight="1" thickBot="1">
      <c r="B15" s="51" t="s">
        <v>3</v>
      </c>
      <c r="C15" s="4">
        <f>C53+C80</f>
        <v>0</v>
      </c>
      <c r="D15" s="4">
        <f>D53+D44+D68</f>
        <v>0.2</v>
      </c>
      <c r="E15" s="73"/>
      <c r="F15" s="14"/>
    </row>
    <row r="16" spans="2:6" ht="0.75" customHeight="1" hidden="1" thickBot="1">
      <c r="B16" s="52" t="s">
        <v>308</v>
      </c>
      <c r="C16" s="5"/>
      <c r="D16" s="4">
        <f>D28+D31+D33+D40+D46+D48+D50+D53+D60+D63+D75+D78+D81</f>
        <v>6.550000000000001</v>
      </c>
      <c r="E16" s="73"/>
      <c r="F16" s="16" t="s">
        <v>6</v>
      </c>
    </row>
    <row r="17" spans="2:6" ht="13.5" customHeight="1" hidden="1" thickBot="1">
      <c r="B17" s="53" t="s">
        <v>307</v>
      </c>
      <c r="C17" s="4"/>
      <c r="D17" s="4">
        <f>D29+D32+D34+D45+D47+D49+D51+D54+D61+D64+D76+D79+D82</f>
        <v>6.931</v>
      </c>
      <c r="E17" s="73"/>
      <c r="F17" s="14"/>
    </row>
    <row r="18" spans="2:6" ht="26.25" customHeight="1" hidden="1" thickBot="1">
      <c r="B18" s="15" t="s">
        <v>7</v>
      </c>
      <c r="C18" s="5"/>
      <c r="D18" s="4">
        <f>D30+D33+D35+D46+D48+D50+D52+D55+D62+D65+D77+D80+D83</f>
        <v>7.036</v>
      </c>
      <c r="E18" s="73"/>
      <c r="F18" s="14"/>
    </row>
    <row r="19" spans="2:6" ht="13.5" customHeight="1" hidden="1" thickBot="1">
      <c r="B19" s="6" t="s">
        <v>4</v>
      </c>
      <c r="C19" s="4"/>
      <c r="D19" s="4">
        <f>D31+D34+D37+D47+D49+D51+D53+D56+D63+D75+D78+D81+D84</f>
        <v>11.727999999999998</v>
      </c>
      <c r="E19" s="73"/>
      <c r="F19" s="12"/>
    </row>
    <row r="20" spans="2:6" ht="13.5" customHeight="1" hidden="1" thickBot="1">
      <c r="B20" s="15" t="s">
        <v>8</v>
      </c>
      <c r="C20" s="4"/>
      <c r="D20" s="4">
        <f>D32+D35+D38+D48+D50+D52+D54+D60+D64+D76+D79+D82+D85</f>
        <v>12.923</v>
      </c>
      <c r="E20" s="73"/>
      <c r="F20" s="17"/>
    </row>
    <row r="21" spans="2:6" ht="33.75" customHeight="1" hidden="1" thickBot="1">
      <c r="B21" s="18" t="s">
        <v>9</v>
      </c>
      <c r="C21" s="5"/>
      <c r="D21" s="4">
        <f>D33+D37+D39+D49+D51+D53+D55+D61+D65+D77+D80+D83+D86</f>
        <v>3.2470000000000003</v>
      </c>
      <c r="E21" s="73"/>
      <c r="F21" s="12" t="s">
        <v>10</v>
      </c>
    </row>
    <row r="22" spans="2:6" ht="13.5" customHeight="1" hidden="1" thickBot="1">
      <c r="B22" s="6" t="s">
        <v>4</v>
      </c>
      <c r="C22" s="5"/>
      <c r="D22" s="4">
        <f>D34+D38+D40+D50+D52+D54+D56+D62+D75+D78+D81+D84+D87</f>
        <v>13.099999999999998</v>
      </c>
      <c r="E22" s="73"/>
      <c r="F22" s="12"/>
    </row>
    <row r="23" spans="2:6" ht="13.5" customHeight="1" thickBot="1">
      <c r="B23" s="52" t="s">
        <v>308</v>
      </c>
      <c r="C23" s="5"/>
      <c r="D23" s="4"/>
      <c r="E23" s="73"/>
      <c r="F23" s="12"/>
    </row>
    <row r="24" spans="2:6" ht="13.5" customHeight="1" thickBot="1">
      <c r="B24" s="53" t="s">
        <v>307</v>
      </c>
      <c r="C24" s="4">
        <f>C36+C49+C52+C56+C62</f>
        <v>0.6</v>
      </c>
      <c r="D24" s="4">
        <f>D27+D49+D52+D56+D62+D65+D77+D59+D43</f>
        <v>1.1749999999999998</v>
      </c>
      <c r="E24" s="73">
        <f>D24/C24*100</f>
        <v>195.83333333333331</v>
      </c>
      <c r="F24" s="12"/>
    </row>
    <row r="25" spans="2:6" ht="24.75" customHeight="1" thickBot="1">
      <c r="B25" s="13" t="s">
        <v>306</v>
      </c>
      <c r="C25" s="5"/>
      <c r="D25" s="5">
        <f>D26+D27</f>
        <v>1.088</v>
      </c>
      <c r="E25" s="73"/>
      <c r="F25" s="25" t="s">
        <v>317</v>
      </c>
    </row>
    <row r="26" spans="2:6" ht="12.75" customHeight="1" thickBot="1">
      <c r="B26" s="6" t="s">
        <v>4</v>
      </c>
      <c r="C26" s="5"/>
      <c r="D26" s="5">
        <v>0.5</v>
      </c>
      <c r="E26" s="73"/>
      <c r="F26" s="108"/>
    </row>
    <row r="27" spans="2:6" ht="12.75" customHeight="1" thickBot="1">
      <c r="B27" s="53" t="s">
        <v>307</v>
      </c>
      <c r="C27" s="5"/>
      <c r="D27" s="4">
        <v>0.588</v>
      </c>
      <c r="E27" s="73"/>
      <c r="F27" s="115"/>
    </row>
    <row r="28" spans="2:6" ht="34.5" customHeight="1" thickBot="1">
      <c r="B28" s="15" t="s">
        <v>304</v>
      </c>
      <c r="C28" s="5"/>
      <c r="D28" s="5">
        <f>D29</f>
        <v>0.1</v>
      </c>
      <c r="E28" s="73"/>
      <c r="F28" s="25" t="s">
        <v>319</v>
      </c>
    </row>
    <row r="29" spans="2:6" ht="12.75" customHeight="1" thickBot="1">
      <c r="B29" s="6" t="s">
        <v>4</v>
      </c>
      <c r="C29" s="4">
        <v>0</v>
      </c>
      <c r="D29" s="4">
        <v>0.1</v>
      </c>
      <c r="E29" s="73"/>
      <c r="F29" s="12" t="s">
        <v>305</v>
      </c>
    </row>
    <row r="30" spans="2:6" ht="35.25" customHeight="1" thickBot="1">
      <c r="B30" s="21" t="s">
        <v>325</v>
      </c>
      <c r="C30" s="33">
        <f>C31+C36</f>
        <v>0.32</v>
      </c>
      <c r="D30" s="33">
        <f>D31+D32</f>
        <v>0.5</v>
      </c>
      <c r="E30" s="73">
        <f aca="true" t="shared" si="0" ref="E30:E36">D30/C30*100</f>
        <v>156.25</v>
      </c>
      <c r="F30" s="83" t="s">
        <v>343</v>
      </c>
    </row>
    <row r="31" spans="2:6" ht="15.75" customHeight="1" thickBot="1">
      <c r="B31" s="20" t="s">
        <v>4</v>
      </c>
      <c r="C31" s="8">
        <v>0.2</v>
      </c>
      <c r="D31" s="8">
        <v>0.5</v>
      </c>
      <c r="E31" s="4">
        <f t="shared" si="0"/>
        <v>250</v>
      </c>
      <c r="F31" s="31" t="s">
        <v>66</v>
      </c>
    </row>
    <row r="32" spans="2:6" ht="24" customHeight="1" hidden="1">
      <c r="B32" s="20"/>
      <c r="C32" s="8"/>
      <c r="D32" s="8"/>
      <c r="E32" s="4" t="e">
        <f t="shared" si="0"/>
        <v>#DIV/0!</v>
      </c>
      <c r="F32" s="32"/>
    </row>
    <row r="33" spans="2:6" ht="1.5" customHeight="1" hidden="1" thickBot="1">
      <c r="B33" s="21"/>
      <c r="C33" s="9"/>
      <c r="D33" s="9"/>
      <c r="E33" s="4" t="e">
        <f t="shared" si="0"/>
        <v>#DIV/0!</v>
      </c>
      <c r="F33" s="19"/>
    </row>
    <row r="34" spans="2:6" ht="56.25" customHeight="1" hidden="1" thickBot="1">
      <c r="B34" s="22"/>
      <c r="C34" s="23"/>
      <c r="D34" s="23"/>
      <c r="E34" s="4" t="e">
        <f t="shared" si="0"/>
        <v>#DIV/0!</v>
      </c>
      <c r="F34" s="12" t="s">
        <v>11</v>
      </c>
    </row>
    <row r="35" spans="2:6" ht="13.5" customHeight="1" hidden="1" thickBot="1">
      <c r="B35" s="60"/>
      <c r="C35" s="61"/>
      <c r="D35" s="61"/>
      <c r="E35" s="4" t="e">
        <f t="shared" si="0"/>
        <v>#DIV/0!</v>
      </c>
      <c r="F35" s="62"/>
    </row>
    <row r="36" spans="2:6" ht="13.5" customHeight="1" thickBot="1">
      <c r="B36" s="20" t="s">
        <v>307</v>
      </c>
      <c r="C36" s="8">
        <v>0.12</v>
      </c>
      <c r="D36" s="8"/>
      <c r="E36" s="4">
        <f t="shared" si="0"/>
        <v>0</v>
      </c>
      <c r="F36" s="63"/>
    </row>
    <row r="37" spans="2:6" ht="35.25" customHeight="1" thickBot="1">
      <c r="B37" s="15" t="s">
        <v>294</v>
      </c>
      <c r="C37" s="5"/>
      <c r="D37" s="5">
        <f>D38</f>
        <v>0.2</v>
      </c>
      <c r="E37" s="7"/>
      <c r="F37" s="85" t="s">
        <v>344</v>
      </c>
    </row>
    <row r="38" spans="2:6" ht="15" customHeight="1" thickBot="1">
      <c r="B38" s="6" t="s">
        <v>4</v>
      </c>
      <c r="C38" s="5"/>
      <c r="D38" s="4">
        <v>0.2</v>
      </c>
      <c r="E38" s="84"/>
      <c r="F38" s="69" t="s">
        <v>295</v>
      </c>
    </row>
    <row r="39" spans="2:6" ht="35.25" customHeight="1" thickBot="1">
      <c r="B39" s="15" t="s">
        <v>327</v>
      </c>
      <c r="C39" s="5"/>
      <c r="D39" s="5">
        <f>D40</f>
        <v>0.1</v>
      </c>
      <c r="E39" s="7"/>
      <c r="F39" s="85" t="s">
        <v>345</v>
      </c>
    </row>
    <row r="40" spans="2:6" ht="24.75" customHeight="1" thickBot="1">
      <c r="B40" s="60" t="s">
        <v>4</v>
      </c>
      <c r="C40" s="9"/>
      <c r="D40" s="9">
        <v>0.1</v>
      </c>
      <c r="E40" s="84"/>
      <c r="F40" s="69" t="s">
        <v>293</v>
      </c>
    </row>
    <row r="41" spans="2:6" ht="45.75" customHeight="1" thickBot="1">
      <c r="B41" s="66" t="s">
        <v>316</v>
      </c>
      <c r="C41" s="23"/>
      <c r="D41" s="80">
        <f>D42+D43+D44</f>
        <v>0.15000000000000002</v>
      </c>
      <c r="E41" s="82"/>
      <c r="F41" s="85" t="s">
        <v>346</v>
      </c>
    </row>
    <row r="42" spans="2:6" ht="18" customHeight="1" thickBot="1">
      <c r="B42" s="18" t="s">
        <v>4</v>
      </c>
      <c r="C42" s="8"/>
      <c r="D42" s="81">
        <v>0.05</v>
      </c>
      <c r="E42" s="11"/>
      <c r="F42" s="95" t="s">
        <v>254</v>
      </c>
    </row>
    <row r="43" spans="2:6" ht="14.25" customHeight="1" thickBot="1">
      <c r="B43" s="6" t="s">
        <v>67</v>
      </c>
      <c r="C43" s="8"/>
      <c r="D43" s="81"/>
      <c r="E43" s="11"/>
      <c r="F43" s="95"/>
    </row>
    <row r="44" spans="2:6" ht="16.5" customHeight="1" thickBot="1">
      <c r="B44" s="6" t="s">
        <v>3</v>
      </c>
      <c r="C44" s="8"/>
      <c r="D44" s="81">
        <v>0.1</v>
      </c>
      <c r="E44" s="11"/>
      <c r="F44" s="95"/>
    </row>
    <row r="45" spans="2:6" ht="60" customHeight="1" thickBot="1">
      <c r="B45" s="15" t="s">
        <v>334</v>
      </c>
      <c r="C45" s="5">
        <v>0.7</v>
      </c>
      <c r="D45" s="5">
        <v>3.2</v>
      </c>
      <c r="E45" s="73">
        <f aca="true" t="shared" si="1" ref="E45:E52">D45/C45*100</f>
        <v>457.1428571428572</v>
      </c>
      <c r="F45" s="86" t="s">
        <v>340</v>
      </c>
    </row>
    <row r="46" spans="2:6" ht="13.5" thickBot="1">
      <c r="B46" s="6" t="s">
        <v>4</v>
      </c>
      <c r="C46" s="4">
        <v>0.7</v>
      </c>
      <c r="D46" s="4">
        <v>3.2</v>
      </c>
      <c r="E46" s="73">
        <f t="shared" si="1"/>
        <v>457.1428571428572</v>
      </c>
      <c r="F46" s="12"/>
    </row>
    <row r="47" spans="2:6" ht="33" customHeight="1" thickBot="1">
      <c r="B47" s="13" t="s">
        <v>326</v>
      </c>
      <c r="C47" s="5">
        <f>C48+C49</f>
        <v>0.22</v>
      </c>
      <c r="D47" s="5">
        <f>D48+D49</f>
        <v>0.117</v>
      </c>
      <c r="E47" s="73">
        <f t="shared" si="1"/>
        <v>53.18181818181819</v>
      </c>
      <c r="F47" s="25" t="s">
        <v>56</v>
      </c>
    </row>
    <row r="48" spans="2:6" ht="13.5" thickBot="1">
      <c r="B48" s="6" t="s">
        <v>4</v>
      </c>
      <c r="C48" s="4">
        <v>0.1</v>
      </c>
      <c r="D48" s="4">
        <v>0</v>
      </c>
      <c r="E48" s="73">
        <f t="shared" si="1"/>
        <v>0</v>
      </c>
      <c r="F48" s="12"/>
    </row>
    <row r="49" spans="2:6" ht="13.5" thickBot="1">
      <c r="B49" s="6" t="s">
        <v>68</v>
      </c>
      <c r="C49" s="4">
        <v>0.12</v>
      </c>
      <c r="D49" s="4">
        <v>0.117</v>
      </c>
      <c r="E49" s="73">
        <f t="shared" si="1"/>
        <v>97.50000000000001</v>
      </c>
      <c r="F49" s="12"/>
    </row>
    <row r="50" spans="2:6" ht="32.25" thickBot="1">
      <c r="B50" s="13" t="s">
        <v>328</v>
      </c>
      <c r="C50" s="5">
        <f>C51+C52</f>
        <v>0.22</v>
      </c>
      <c r="D50" s="5">
        <f>D51+D52+D53</f>
        <v>1.7</v>
      </c>
      <c r="E50" s="77" t="s">
        <v>339</v>
      </c>
      <c r="F50" s="25" t="s">
        <v>312</v>
      </c>
    </row>
    <row r="51" spans="2:6" ht="14.25" customHeight="1" thickBot="1">
      <c r="B51" s="6" t="s">
        <v>4</v>
      </c>
      <c r="C51" s="4">
        <v>0.1</v>
      </c>
      <c r="D51" s="4">
        <v>1.297</v>
      </c>
      <c r="E51" s="73">
        <f t="shared" si="1"/>
        <v>1297</v>
      </c>
      <c r="F51" s="108" t="s">
        <v>69</v>
      </c>
    </row>
    <row r="52" spans="2:6" ht="14.25" customHeight="1" thickBot="1">
      <c r="B52" s="6" t="s">
        <v>68</v>
      </c>
      <c r="C52" s="4">
        <v>0.12</v>
      </c>
      <c r="D52" s="4">
        <v>0.353</v>
      </c>
      <c r="E52" s="73">
        <f t="shared" si="1"/>
        <v>294.16666666666663</v>
      </c>
      <c r="F52" s="109"/>
    </row>
    <row r="53" spans="2:6" ht="12.75" customHeight="1" thickBot="1">
      <c r="B53" s="6" t="s">
        <v>3</v>
      </c>
      <c r="C53" s="4"/>
      <c r="D53" s="4">
        <v>0.05</v>
      </c>
      <c r="E53" s="73"/>
      <c r="F53" s="110"/>
    </row>
    <row r="54" spans="2:6" ht="32.25" thickBot="1">
      <c r="B54" s="13" t="s">
        <v>329</v>
      </c>
      <c r="C54" s="5">
        <f>C55+C56</f>
        <v>0.32</v>
      </c>
      <c r="D54" s="5">
        <f>D55+D56</f>
        <v>1.3</v>
      </c>
      <c r="E54" s="73">
        <f>D54/C54*100</f>
        <v>406.25</v>
      </c>
      <c r="F54" s="25" t="s">
        <v>24</v>
      </c>
    </row>
    <row r="55" spans="2:6" ht="13.5" thickBot="1">
      <c r="B55" s="6" t="s">
        <v>4</v>
      </c>
      <c r="C55" s="4">
        <v>0.2</v>
      </c>
      <c r="D55" s="4">
        <v>1.183</v>
      </c>
      <c r="E55" s="73">
        <f>D55/C55*100</f>
        <v>591.5</v>
      </c>
      <c r="F55" s="118" t="s">
        <v>268</v>
      </c>
    </row>
    <row r="56" spans="2:6" ht="13.5" thickBot="1">
      <c r="B56" s="6" t="s">
        <v>67</v>
      </c>
      <c r="C56" s="4">
        <v>0.12</v>
      </c>
      <c r="D56" s="4">
        <v>0.117</v>
      </c>
      <c r="E56" s="73">
        <f>D56/C56*100</f>
        <v>97.50000000000001</v>
      </c>
      <c r="F56" s="119"/>
    </row>
    <row r="57" spans="2:6" ht="13.5" thickBot="1">
      <c r="B57" s="13" t="s">
        <v>250</v>
      </c>
      <c r="C57" s="5"/>
      <c r="D57" s="5">
        <f>D58+D59</f>
        <v>0.6</v>
      </c>
      <c r="E57" s="73"/>
      <c r="F57" s="65"/>
    </row>
    <row r="58" spans="2:6" ht="13.5" thickBot="1">
      <c r="B58" s="6" t="s">
        <v>4</v>
      </c>
      <c r="C58" s="4"/>
      <c r="D58" s="4">
        <v>0.6</v>
      </c>
      <c r="E58" s="73"/>
      <c r="F58" s="114" t="s">
        <v>338</v>
      </c>
    </row>
    <row r="59" spans="2:6" ht="13.5" thickBot="1">
      <c r="B59" s="6" t="s">
        <v>67</v>
      </c>
      <c r="C59" s="4"/>
      <c r="D59" s="4"/>
      <c r="E59" s="73"/>
      <c r="F59" s="94"/>
    </row>
    <row r="60" spans="2:6" ht="33" customHeight="1" thickBot="1">
      <c r="B60" s="13" t="s">
        <v>330</v>
      </c>
      <c r="C60" s="5">
        <f>C61+C62</f>
        <v>0.22</v>
      </c>
      <c r="D60" s="5">
        <f>D61+D62</f>
        <v>0.2</v>
      </c>
      <c r="E60" s="73">
        <f>D60/C60*100</f>
        <v>90.90909090909092</v>
      </c>
      <c r="F60" s="25" t="s">
        <v>312</v>
      </c>
    </row>
    <row r="61" spans="2:6" ht="13.5" thickBot="1">
      <c r="B61" s="6" t="s">
        <v>4</v>
      </c>
      <c r="C61" s="4">
        <v>0.1</v>
      </c>
      <c r="D61" s="4">
        <v>0.2</v>
      </c>
      <c r="E61" s="73">
        <f>D61/C61*100</f>
        <v>200</v>
      </c>
      <c r="F61" s="108" t="s">
        <v>283</v>
      </c>
    </row>
    <row r="62" spans="2:6" ht="14.25" customHeight="1" thickBot="1">
      <c r="B62" s="6" t="s">
        <v>67</v>
      </c>
      <c r="C62" s="4">
        <v>0.12</v>
      </c>
      <c r="D62" s="4"/>
      <c r="E62" s="73">
        <f>D62/C62*100</f>
        <v>0</v>
      </c>
      <c r="F62" s="115"/>
    </row>
    <row r="63" spans="2:6" ht="34.5" customHeight="1" thickBot="1">
      <c r="B63" s="13" t="s">
        <v>35</v>
      </c>
      <c r="C63" s="5"/>
      <c r="D63" s="5"/>
      <c r="E63" s="74"/>
      <c r="F63" s="25" t="s">
        <v>24</v>
      </c>
    </row>
    <row r="64" spans="2:6" ht="16.5" thickBot="1">
      <c r="B64" s="6" t="s">
        <v>4</v>
      </c>
      <c r="C64" s="4"/>
      <c r="D64" s="4"/>
      <c r="E64" s="74"/>
      <c r="F64" s="12"/>
    </row>
    <row r="65" spans="2:6" ht="13.5" customHeight="1" thickBot="1">
      <c r="B65" s="89" t="s">
        <v>34</v>
      </c>
      <c r="C65" s="90"/>
      <c r="D65" s="90"/>
      <c r="E65" s="74"/>
      <c r="F65" s="68"/>
    </row>
    <row r="66" spans="2:6" ht="16.5" thickBot="1">
      <c r="B66" s="91" t="s">
        <v>324</v>
      </c>
      <c r="C66" s="92"/>
      <c r="D66" s="92">
        <f>D67+D68</f>
        <v>0.35</v>
      </c>
      <c r="E66" s="74"/>
      <c r="F66" s="70"/>
    </row>
    <row r="67" spans="2:6" ht="16.5" thickBot="1">
      <c r="B67" s="89" t="s">
        <v>4</v>
      </c>
      <c r="C67" s="93"/>
      <c r="D67" s="93">
        <v>0.3</v>
      </c>
      <c r="E67" s="74"/>
      <c r="F67" s="71"/>
    </row>
    <row r="68" spans="2:6" ht="13.5" customHeight="1" thickBot="1">
      <c r="B68" s="89" t="s">
        <v>3</v>
      </c>
      <c r="C68" s="93"/>
      <c r="D68" s="93">
        <v>0.05</v>
      </c>
      <c r="E68" s="74"/>
      <c r="F68" s="52"/>
    </row>
    <row r="69" spans="2:6" ht="13.5" customHeight="1" thickBot="1">
      <c r="B69" s="89" t="s">
        <v>307</v>
      </c>
      <c r="C69" s="93"/>
      <c r="D69" s="93"/>
      <c r="E69" s="74"/>
      <c r="F69" s="72"/>
    </row>
    <row r="70" spans="2:6" ht="22.5" customHeight="1" thickBot="1">
      <c r="B70" s="55" t="s">
        <v>318</v>
      </c>
      <c r="C70" s="56">
        <f>C78+C75</f>
        <v>0.45</v>
      </c>
      <c r="D70" s="87">
        <f>D71+D72</f>
        <v>0.75</v>
      </c>
      <c r="E70" s="56">
        <f>E78+E75</f>
        <v>0</v>
      </c>
      <c r="F70" s="67"/>
    </row>
    <row r="71" spans="2:6" ht="14.25" customHeight="1" thickBot="1">
      <c r="B71" s="6" t="s">
        <v>4</v>
      </c>
      <c r="C71" s="4">
        <f>C76+C79</f>
        <v>0.45</v>
      </c>
      <c r="D71" s="4">
        <v>0.65</v>
      </c>
      <c r="E71" s="73">
        <f>D71/C71*100</f>
        <v>144.44444444444443</v>
      </c>
      <c r="F71" s="12"/>
    </row>
    <row r="72" spans="2:6" ht="14.25" customHeight="1" thickBot="1">
      <c r="B72" s="51" t="s">
        <v>3</v>
      </c>
      <c r="C72" s="4"/>
      <c r="D72" s="4">
        <f>D80</f>
        <v>0.1</v>
      </c>
      <c r="E72" s="73"/>
      <c r="F72" s="12"/>
    </row>
    <row r="73" spans="2:6" ht="14.25" customHeight="1" thickBot="1">
      <c r="B73" s="52" t="s">
        <v>308</v>
      </c>
      <c r="C73" s="4"/>
      <c r="D73" s="4"/>
      <c r="E73" s="73"/>
      <c r="F73" s="12"/>
    </row>
    <row r="74" spans="2:6" ht="14.25" customHeight="1" thickBot="1">
      <c r="B74" s="53" t="s">
        <v>307</v>
      </c>
      <c r="C74" s="4"/>
      <c r="D74" s="4"/>
      <c r="E74" s="73"/>
      <c r="F74" s="12"/>
    </row>
    <row r="75" spans="2:6" ht="33" customHeight="1" thickBot="1">
      <c r="B75" s="13" t="s">
        <v>331</v>
      </c>
      <c r="C75" s="5">
        <v>0.05</v>
      </c>
      <c r="D75" s="5"/>
      <c r="E75" s="73">
        <f aca="true" t="shared" si="2" ref="E75:E136">D75/C75*100</f>
        <v>0</v>
      </c>
      <c r="F75" s="25" t="s">
        <v>52</v>
      </c>
    </row>
    <row r="76" spans="2:6" ht="14.25" customHeight="1" thickBot="1">
      <c r="B76" s="6" t="s">
        <v>4</v>
      </c>
      <c r="C76" s="4">
        <v>0.05</v>
      </c>
      <c r="D76" s="4"/>
      <c r="E76" s="73">
        <f t="shared" si="2"/>
        <v>0</v>
      </c>
      <c r="F76" s="12"/>
    </row>
    <row r="77" spans="2:6" ht="14.25" customHeight="1" thickBot="1">
      <c r="B77" s="6" t="s">
        <v>67</v>
      </c>
      <c r="C77" s="4"/>
      <c r="D77" s="4"/>
      <c r="E77" s="73"/>
      <c r="F77" s="12"/>
    </row>
    <row r="78" spans="2:6" ht="24.75" customHeight="1" thickBot="1">
      <c r="B78" s="13" t="s">
        <v>332</v>
      </c>
      <c r="C78" s="4">
        <v>0.4</v>
      </c>
      <c r="D78" s="4">
        <f>D79+D80</f>
        <v>0.7</v>
      </c>
      <c r="E78" s="73"/>
      <c r="F78" s="25" t="s">
        <v>51</v>
      </c>
    </row>
    <row r="79" spans="2:6" ht="13.5" thickBot="1">
      <c r="B79" s="6" t="s">
        <v>4</v>
      </c>
      <c r="C79" s="4">
        <v>0.4</v>
      </c>
      <c r="D79" s="4">
        <v>0.6</v>
      </c>
      <c r="E79" s="73"/>
      <c r="F79" s="108" t="s">
        <v>341</v>
      </c>
    </row>
    <row r="80" spans="2:6" ht="16.5" thickBot="1">
      <c r="B80" s="6" t="s">
        <v>3</v>
      </c>
      <c r="C80" s="4"/>
      <c r="D80" s="4">
        <v>0.1</v>
      </c>
      <c r="E80" s="74"/>
      <c r="F80" s="115"/>
    </row>
    <row r="81" spans="2:6" ht="1.5" customHeight="1" thickBot="1">
      <c r="B81" s="6" t="s">
        <v>53</v>
      </c>
      <c r="C81" s="4"/>
      <c r="D81" s="4"/>
      <c r="E81" s="74" t="e">
        <f t="shared" si="2"/>
        <v>#DIV/0!</v>
      </c>
      <c r="F81" s="12"/>
    </row>
    <row r="82" spans="2:6" ht="0.75" customHeight="1" thickBot="1">
      <c r="B82" s="6" t="s">
        <v>4</v>
      </c>
      <c r="C82" s="4"/>
      <c r="D82" s="4"/>
      <c r="E82" s="74" t="e">
        <f t="shared" si="2"/>
        <v>#DIV/0!</v>
      </c>
      <c r="F82" s="12"/>
    </row>
    <row r="83" spans="2:6" ht="24.75" customHeight="1" hidden="1" thickBot="1">
      <c r="B83" s="6" t="s">
        <v>34</v>
      </c>
      <c r="C83" s="4"/>
      <c r="D83" s="4"/>
      <c r="E83" s="74" t="e">
        <f t="shared" si="2"/>
        <v>#DIV/0!</v>
      </c>
      <c r="F83" s="12"/>
    </row>
    <row r="84" spans="2:6" ht="37.5" customHeight="1" thickBot="1">
      <c r="B84" s="55" t="s">
        <v>12</v>
      </c>
      <c r="C84" s="56">
        <f>C89+C91+C93+C95+C97+C99+C101+C103+C107+C109+C114+C122+C125+C127</f>
        <v>16.13</v>
      </c>
      <c r="D84" s="56">
        <f>D89+D91+D93+D95+D97+D99+D101+D103+D107+D109+D114+D122+D125+D127</f>
        <v>8.629999999999999</v>
      </c>
      <c r="E84" s="75">
        <f t="shared" si="2"/>
        <v>53.50278983261004</v>
      </c>
      <c r="F84" s="57"/>
    </row>
    <row r="85" spans="2:6" ht="21.75" customHeight="1" thickBot="1">
      <c r="B85" s="6" t="s">
        <v>4</v>
      </c>
      <c r="C85" s="88">
        <f>C90+C92+C94+C96+C98+C100+C102+C104+C108+C110+C115+C121+C123+C126+C128</f>
        <v>16.07</v>
      </c>
      <c r="D85" s="88">
        <f>D90+D92+D94+D96+D98+D100+D102+D104+D108+D110+D115+D121+D123+D126+D128</f>
        <v>8.57</v>
      </c>
      <c r="E85" s="74">
        <f t="shared" si="2"/>
        <v>53.32918481642813</v>
      </c>
      <c r="F85" s="12"/>
    </row>
    <row r="86" spans="2:6" ht="14.25" customHeight="1" thickBot="1">
      <c r="B86" s="6" t="s">
        <v>3</v>
      </c>
      <c r="C86" s="4"/>
      <c r="D86" s="4"/>
      <c r="E86" s="74"/>
      <c r="F86" s="12"/>
    </row>
    <row r="87" spans="2:8" ht="15" customHeight="1" thickBot="1">
      <c r="B87" s="52" t="s">
        <v>308</v>
      </c>
      <c r="C87" s="5"/>
      <c r="D87" s="5"/>
      <c r="E87" s="74"/>
      <c r="F87" s="25"/>
      <c r="H87" s="30"/>
    </row>
    <row r="88" spans="2:6" ht="13.5" customHeight="1" thickBot="1">
      <c r="B88" s="53" t="s">
        <v>307</v>
      </c>
      <c r="C88" s="4">
        <f>C124</f>
        <v>0.06</v>
      </c>
      <c r="D88" s="4">
        <f>D124</f>
        <v>0.06</v>
      </c>
      <c r="E88" s="74"/>
      <c r="F88" s="17"/>
    </row>
    <row r="89" spans="2:6" ht="38.25" customHeight="1" thickBot="1">
      <c r="B89" s="15" t="s">
        <v>13</v>
      </c>
      <c r="C89" s="4"/>
      <c r="D89" s="4">
        <f>D90</f>
        <v>0.45</v>
      </c>
      <c r="E89" s="74"/>
      <c r="F89" s="12" t="s">
        <v>284</v>
      </c>
    </row>
    <row r="90" spans="2:6" ht="13.5" customHeight="1" thickBot="1">
      <c r="B90" s="6" t="s">
        <v>4</v>
      </c>
      <c r="C90" s="4"/>
      <c r="D90" s="4">
        <v>0.45</v>
      </c>
      <c r="E90" s="74"/>
      <c r="F90" s="12" t="s">
        <v>285</v>
      </c>
    </row>
    <row r="91" spans="2:6" ht="48" customHeight="1" thickBot="1">
      <c r="B91" s="15" t="s">
        <v>14</v>
      </c>
      <c r="C91" s="5">
        <v>2</v>
      </c>
      <c r="D91" s="5">
        <v>0</v>
      </c>
      <c r="E91" s="74">
        <f t="shared" si="2"/>
        <v>0</v>
      </c>
      <c r="F91" s="12" t="s">
        <v>15</v>
      </c>
    </row>
    <row r="92" spans="2:6" ht="15.75" customHeight="1" thickBot="1">
      <c r="B92" s="6" t="s">
        <v>4</v>
      </c>
      <c r="C92" s="4">
        <v>2</v>
      </c>
      <c r="D92" s="4"/>
      <c r="E92" s="74">
        <f t="shared" si="2"/>
        <v>0</v>
      </c>
      <c r="F92" s="17"/>
    </row>
    <row r="93" spans="2:6" ht="26.25" customHeight="1" thickBot="1">
      <c r="B93" s="13" t="s">
        <v>38</v>
      </c>
      <c r="C93" s="5">
        <v>0.7</v>
      </c>
      <c r="D93" s="5">
        <f>D94</f>
        <v>0.3</v>
      </c>
      <c r="E93" s="74">
        <f t="shared" si="2"/>
        <v>42.85714285714286</v>
      </c>
      <c r="F93" s="12" t="s">
        <v>287</v>
      </c>
    </row>
    <row r="94" spans="2:6" ht="23.25" thickBot="1">
      <c r="B94" s="6" t="s">
        <v>4</v>
      </c>
      <c r="C94" s="4">
        <v>0.7</v>
      </c>
      <c r="D94" s="4">
        <v>0.3</v>
      </c>
      <c r="E94" s="74">
        <f t="shared" si="2"/>
        <v>42.85714285714286</v>
      </c>
      <c r="F94" s="24" t="s">
        <v>286</v>
      </c>
    </row>
    <row r="95" spans="2:6" ht="34.5" thickBot="1">
      <c r="B95" s="13" t="s">
        <v>39</v>
      </c>
      <c r="C95" s="5"/>
      <c r="D95" s="5">
        <f>D96</f>
        <v>0.6</v>
      </c>
      <c r="E95" s="74"/>
      <c r="F95" s="12" t="s">
        <v>320</v>
      </c>
    </row>
    <row r="96" spans="2:6" ht="16.5" customHeight="1" thickBot="1">
      <c r="B96" s="6" t="s">
        <v>4</v>
      </c>
      <c r="C96" s="4"/>
      <c r="D96" s="4">
        <v>0.6</v>
      </c>
      <c r="E96" s="74"/>
      <c r="F96" s="24" t="s">
        <v>288</v>
      </c>
    </row>
    <row r="97" spans="2:6" ht="50.25" customHeight="1" thickBot="1">
      <c r="B97" s="13" t="s">
        <v>291</v>
      </c>
      <c r="C97" s="5">
        <v>2.8</v>
      </c>
      <c r="D97" s="5">
        <f>D98</f>
        <v>1.47</v>
      </c>
      <c r="E97" s="74">
        <f t="shared" si="2"/>
        <v>52.5</v>
      </c>
      <c r="F97" s="12" t="s">
        <v>290</v>
      </c>
    </row>
    <row r="98" spans="2:6" ht="38.25" customHeight="1" thickBot="1">
      <c r="B98" s="6" t="s">
        <v>4</v>
      </c>
      <c r="C98" s="5">
        <v>2.8</v>
      </c>
      <c r="D98" s="5">
        <v>1.47</v>
      </c>
      <c r="E98" s="74">
        <f t="shared" si="2"/>
        <v>52.5</v>
      </c>
      <c r="F98" s="24" t="s">
        <v>289</v>
      </c>
    </row>
    <row r="99" spans="2:6" ht="16.5" thickBot="1">
      <c r="B99" s="13" t="s">
        <v>40</v>
      </c>
      <c r="C99" s="5">
        <v>1.3</v>
      </c>
      <c r="D99" s="5"/>
      <c r="E99" s="74">
        <f t="shared" si="2"/>
        <v>0</v>
      </c>
      <c r="F99" s="12" t="s">
        <v>51</v>
      </c>
    </row>
    <row r="100" spans="2:6" ht="16.5" thickBot="1">
      <c r="B100" s="6" t="s">
        <v>4</v>
      </c>
      <c r="C100" s="4">
        <v>1.3</v>
      </c>
      <c r="D100" s="4"/>
      <c r="E100" s="74">
        <f t="shared" si="2"/>
        <v>0</v>
      </c>
      <c r="F100" s="12"/>
    </row>
    <row r="101" spans="2:6" ht="30.75" customHeight="1" thickBot="1">
      <c r="B101" s="13" t="s">
        <v>41</v>
      </c>
      <c r="C101" s="5">
        <v>0.8</v>
      </c>
      <c r="D101" s="5">
        <f>D102</f>
        <v>0.1</v>
      </c>
      <c r="E101" s="74">
        <f t="shared" si="2"/>
        <v>12.5</v>
      </c>
      <c r="F101" s="12" t="s">
        <v>57</v>
      </c>
    </row>
    <row r="102" spans="2:6" ht="16.5" thickBot="1">
      <c r="B102" s="6" t="s">
        <v>4</v>
      </c>
      <c r="C102" s="4">
        <v>0.8</v>
      </c>
      <c r="D102" s="4">
        <v>0.1</v>
      </c>
      <c r="E102" s="74">
        <f t="shared" si="2"/>
        <v>12.5</v>
      </c>
      <c r="F102" s="12" t="s">
        <v>202</v>
      </c>
    </row>
    <row r="103" spans="2:6" ht="34.5" thickBot="1">
      <c r="B103" s="13" t="s">
        <v>42</v>
      </c>
      <c r="C103" s="5">
        <v>0.3</v>
      </c>
      <c r="D103" s="5">
        <f>D104</f>
        <v>0.5</v>
      </c>
      <c r="E103" s="74">
        <f t="shared" si="2"/>
        <v>166.66666666666669</v>
      </c>
      <c r="F103" s="12" t="s">
        <v>56</v>
      </c>
    </row>
    <row r="104" spans="2:6" ht="33" customHeight="1" thickBot="1">
      <c r="B104" s="6" t="s">
        <v>4</v>
      </c>
      <c r="C104" s="4">
        <v>0.3</v>
      </c>
      <c r="D104" s="4">
        <v>0.5</v>
      </c>
      <c r="E104" s="74">
        <f t="shared" si="2"/>
        <v>166.66666666666669</v>
      </c>
      <c r="F104" s="12" t="s">
        <v>292</v>
      </c>
    </row>
    <row r="105" spans="2:6" ht="16.5" hidden="1" thickBot="1">
      <c r="B105" s="13"/>
      <c r="C105" s="5"/>
      <c r="D105" s="5"/>
      <c r="E105" s="74" t="e">
        <f t="shared" si="2"/>
        <v>#DIV/0!</v>
      </c>
      <c r="F105" s="12"/>
    </row>
    <row r="106" spans="2:6" ht="16.5" hidden="1" thickBot="1">
      <c r="B106" s="6" t="s">
        <v>4</v>
      </c>
      <c r="C106" s="4"/>
      <c r="D106" s="4"/>
      <c r="E106" s="74" t="e">
        <f t="shared" si="2"/>
        <v>#DIV/0!</v>
      </c>
      <c r="F106" s="12"/>
    </row>
    <row r="107" spans="2:6" ht="42" customHeight="1" thickBot="1">
      <c r="B107" s="15" t="s">
        <v>337</v>
      </c>
      <c r="C107" s="5"/>
      <c r="D107" s="5">
        <v>0.3</v>
      </c>
      <c r="E107" s="74"/>
      <c r="F107" s="12" t="s">
        <v>56</v>
      </c>
    </row>
    <row r="108" spans="2:6" ht="15.75" customHeight="1" thickBot="1">
      <c r="B108" s="6" t="s">
        <v>4</v>
      </c>
      <c r="C108" s="4"/>
      <c r="D108" s="4">
        <v>0.3</v>
      </c>
      <c r="E108" s="74"/>
      <c r="F108" s="17" t="s">
        <v>145</v>
      </c>
    </row>
    <row r="109" spans="2:6" ht="34.5" thickBot="1">
      <c r="B109" s="15" t="s">
        <v>16</v>
      </c>
      <c r="C109" s="5">
        <v>1.12</v>
      </c>
      <c r="D109" s="5">
        <f>D110</f>
        <v>0.5</v>
      </c>
      <c r="E109" s="74">
        <f t="shared" si="2"/>
        <v>44.64285714285714</v>
      </c>
      <c r="F109" s="12" t="s">
        <v>58</v>
      </c>
    </row>
    <row r="110" spans="2:6" ht="23.25" customHeight="1" thickBot="1">
      <c r="B110" s="6" t="s">
        <v>4</v>
      </c>
      <c r="C110" s="4">
        <v>1.12</v>
      </c>
      <c r="D110" s="4">
        <v>0.5</v>
      </c>
      <c r="E110" s="74">
        <f t="shared" si="2"/>
        <v>44.64285714285714</v>
      </c>
      <c r="F110" s="12" t="s">
        <v>286</v>
      </c>
    </row>
    <row r="111" spans="2:6" ht="16.5" hidden="1" thickBot="1">
      <c r="B111" s="15"/>
      <c r="C111" s="5"/>
      <c r="D111" s="5"/>
      <c r="E111" s="74" t="e">
        <f t="shared" si="2"/>
        <v>#DIV/0!</v>
      </c>
      <c r="F111" s="12"/>
    </row>
    <row r="112" spans="2:6" ht="0.75" customHeight="1" thickBot="1">
      <c r="B112" s="6" t="s">
        <v>4</v>
      </c>
      <c r="C112" s="4"/>
      <c r="D112" s="4"/>
      <c r="E112" s="74" t="e">
        <f t="shared" si="2"/>
        <v>#DIV/0!</v>
      </c>
      <c r="F112" s="12"/>
    </row>
    <row r="113" spans="2:6" ht="13.5" customHeight="1" hidden="1" thickBot="1">
      <c r="B113" s="6" t="s">
        <v>4</v>
      </c>
      <c r="C113" s="4"/>
      <c r="D113" s="4"/>
      <c r="E113" s="74" t="e">
        <f t="shared" si="2"/>
        <v>#DIV/0!</v>
      </c>
      <c r="F113" s="12"/>
    </row>
    <row r="114" spans="2:6" ht="25.5" customHeight="1" thickBot="1">
      <c r="B114" s="15" t="s">
        <v>296</v>
      </c>
      <c r="C114" s="5">
        <v>4</v>
      </c>
      <c r="D114" s="5">
        <f>D115</f>
        <v>3.8</v>
      </c>
      <c r="E114" s="74">
        <f t="shared" si="2"/>
        <v>95</v>
      </c>
      <c r="F114" s="17"/>
    </row>
    <row r="115" spans="2:6" ht="16.5" thickBot="1">
      <c r="B115" s="6" t="s">
        <v>4</v>
      </c>
      <c r="C115" s="4">
        <v>4</v>
      </c>
      <c r="D115" s="4">
        <v>3.8</v>
      </c>
      <c r="E115" s="74">
        <f t="shared" si="2"/>
        <v>95</v>
      </c>
      <c r="F115" s="12"/>
    </row>
    <row r="116" spans="2:6" ht="24.75" customHeight="1" thickBot="1">
      <c r="B116" s="15" t="s">
        <v>17</v>
      </c>
      <c r="C116" s="4">
        <f>C121</f>
        <v>0</v>
      </c>
      <c r="D116" s="4"/>
      <c r="E116" s="74"/>
      <c r="F116" s="111" t="s">
        <v>20</v>
      </c>
    </row>
    <row r="117" spans="2:6" ht="16.5" thickBot="1">
      <c r="B117" s="18" t="s">
        <v>18</v>
      </c>
      <c r="C117" s="5"/>
      <c r="D117" s="5"/>
      <c r="E117" s="74"/>
      <c r="F117" s="112"/>
    </row>
    <row r="118" spans="2:6" ht="12.75" customHeight="1" thickBot="1">
      <c r="B118" s="18" t="s">
        <v>19</v>
      </c>
      <c r="C118" s="4"/>
      <c r="D118" s="4"/>
      <c r="E118" s="74"/>
      <c r="F118" s="112"/>
    </row>
    <row r="119" spans="2:6" ht="16.5" thickBot="1">
      <c r="B119" s="18" t="s">
        <v>21</v>
      </c>
      <c r="C119" s="4"/>
      <c r="D119" s="4"/>
      <c r="E119" s="74"/>
      <c r="F119" s="112"/>
    </row>
    <row r="120" spans="2:6" ht="16.5" thickBot="1">
      <c r="B120" s="18" t="s">
        <v>22</v>
      </c>
      <c r="C120" s="4"/>
      <c r="D120" s="4"/>
      <c r="E120" s="74"/>
      <c r="F120" s="113"/>
    </row>
    <row r="121" spans="2:6" ht="16.5" thickBot="1">
      <c r="B121" s="6" t="s">
        <v>4</v>
      </c>
      <c r="C121" s="4">
        <f>C117+C118+C119+C120</f>
        <v>0</v>
      </c>
      <c r="D121" s="4"/>
      <c r="E121" s="74"/>
      <c r="F121" s="26"/>
    </row>
    <row r="122" spans="2:6" ht="46.5" customHeight="1" thickBot="1">
      <c r="B122" s="15" t="s">
        <v>333</v>
      </c>
      <c r="C122" s="5">
        <v>0.11</v>
      </c>
      <c r="D122" s="5">
        <f>D123+D124</f>
        <v>0.11</v>
      </c>
      <c r="E122" s="74">
        <f t="shared" si="2"/>
        <v>100</v>
      </c>
      <c r="F122" s="12" t="s">
        <v>321</v>
      </c>
    </row>
    <row r="123" spans="2:6" ht="16.5" thickBot="1">
      <c r="B123" s="6" t="s">
        <v>4</v>
      </c>
      <c r="C123" s="4">
        <v>0.05</v>
      </c>
      <c r="D123" s="4">
        <v>0.05</v>
      </c>
      <c r="E123" s="74">
        <f t="shared" si="2"/>
        <v>100</v>
      </c>
      <c r="F123" s="26"/>
    </row>
    <row r="124" spans="2:6" ht="16.5" thickBot="1">
      <c r="B124" s="18" t="s">
        <v>33</v>
      </c>
      <c r="C124" s="4">
        <v>0.06</v>
      </c>
      <c r="D124" s="4">
        <v>0.06</v>
      </c>
      <c r="E124" s="74">
        <f t="shared" si="2"/>
        <v>100</v>
      </c>
      <c r="F124" s="26"/>
    </row>
    <row r="125" spans="2:6" ht="46.5" customHeight="1" thickBot="1">
      <c r="B125" s="15" t="s">
        <v>48</v>
      </c>
      <c r="C125" s="5">
        <v>1.5</v>
      </c>
      <c r="D125" s="5"/>
      <c r="E125" s="74">
        <f t="shared" si="2"/>
        <v>0</v>
      </c>
      <c r="F125" s="12" t="s">
        <v>59</v>
      </c>
    </row>
    <row r="126" spans="2:6" ht="16.5" thickBot="1">
      <c r="B126" s="6" t="s">
        <v>4</v>
      </c>
      <c r="C126" s="4">
        <v>1.5</v>
      </c>
      <c r="D126" s="4"/>
      <c r="E126" s="74">
        <f t="shared" si="2"/>
        <v>0</v>
      </c>
      <c r="F126" s="26"/>
    </row>
    <row r="127" spans="2:6" ht="23.25" customHeight="1" thickBot="1">
      <c r="B127" s="15" t="s">
        <v>47</v>
      </c>
      <c r="C127" s="5">
        <v>1.5</v>
      </c>
      <c r="D127" s="5">
        <f>D128</f>
        <v>0.5</v>
      </c>
      <c r="E127" s="74">
        <f t="shared" si="2"/>
        <v>33.33333333333333</v>
      </c>
      <c r="F127" s="12" t="s">
        <v>57</v>
      </c>
    </row>
    <row r="128" spans="2:6" ht="23.25" thickBot="1">
      <c r="B128" s="6" t="s">
        <v>4</v>
      </c>
      <c r="C128" s="4">
        <v>1.5</v>
      </c>
      <c r="D128" s="4">
        <v>0.5</v>
      </c>
      <c r="E128" s="74">
        <f t="shared" si="2"/>
        <v>33.33333333333333</v>
      </c>
      <c r="F128" s="50" t="s">
        <v>286</v>
      </c>
    </row>
    <row r="129" spans="2:6" ht="24.75" customHeight="1" thickBot="1">
      <c r="B129" s="55" t="s">
        <v>23</v>
      </c>
      <c r="C129" s="54">
        <f>C134+C138+C141+C144+C147+C150</f>
        <v>1.7200000000000002</v>
      </c>
      <c r="D129" s="54">
        <f>D134+D138+D141+D144+D147+D150+D153+D157</f>
        <v>2.2549999999999994</v>
      </c>
      <c r="E129" s="75">
        <f t="shared" si="2"/>
        <v>131.10465116279065</v>
      </c>
      <c r="F129" s="57"/>
    </row>
    <row r="130" spans="2:6" ht="16.5" thickBot="1">
      <c r="B130" s="6" t="s">
        <v>4</v>
      </c>
      <c r="C130" s="4">
        <f>C135+C139+C142+C145+C148+C151</f>
        <v>1.6</v>
      </c>
      <c r="D130" s="4">
        <f>D135+D139+D142+D145+D148+D151+D154+D158</f>
        <v>1.841</v>
      </c>
      <c r="E130" s="74">
        <f t="shared" si="2"/>
        <v>115.0625</v>
      </c>
      <c r="F130" s="12"/>
    </row>
    <row r="131" spans="2:6" ht="16.5" thickBot="1">
      <c r="B131" s="6" t="s">
        <v>3</v>
      </c>
      <c r="C131" s="4"/>
      <c r="D131" s="4">
        <f>D137+D156+D160</f>
        <v>0.12000000000000001</v>
      </c>
      <c r="E131" s="74"/>
      <c r="F131" s="12"/>
    </row>
    <row r="132" spans="2:6" ht="16.5" thickBot="1">
      <c r="B132" s="52" t="s">
        <v>308</v>
      </c>
      <c r="C132" s="4"/>
      <c r="D132" s="4"/>
      <c r="E132" s="74"/>
      <c r="F132" s="12"/>
    </row>
    <row r="133" spans="2:6" ht="16.5" thickBot="1">
      <c r="B133" s="53" t="s">
        <v>307</v>
      </c>
      <c r="C133" s="4">
        <v>0.12</v>
      </c>
      <c r="D133" s="4">
        <f>D136+D140+D143+D146+D152+D155+D159</f>
        <v>0.294</v>
      </c>
      <c r="E133" s="74"/>
      <c r="F133" s="12"/>
    </row>
    <row r="134" spans="2:6" ht="35.25" customHeight="1" thickBot="1">
      <c r="B134" s="13" t="s">
        <v>32</v>
      </c>
      <c r="C134" s="5">
        <f>C135+C136</f>
        <v>0.32</v>
      </c>
      <c r="D134" s="5">
        <f>D135+D136+D137</f>
        <v>0.255</v>
      </c>
      <c r="E134" s="74">
        <f t="shared" si="2"/>
        <v>79.6875</v>
      </c>
      <c r="F134" s="27" t="s">
        <v>49</v>
      </c>
    </row>
    <row r="135" spans="2:6" ht="13.5" customHeight="1" thickBot="1">
      <c r="B135" s="18" t="s">
        <v>4</v>
      </c>
      <c r="C135" s="4">
        <v>0.2</v>
      </c>
      <c r="D135" s="4"/>
      <c r="E135" s="74">
        <f t="shared" si="2"/>
        <v>0</v>
      </c>
      <c r="F135" s="108" t="s">
        <v>297</v>
      </c>
    </row>
    <row r="136" spans="2:6" ht="16.5" customHeight="1" thickBot="1">
      <c r="B136" s="6" t="s">
        <v>67</v>
      </c>
      <c r="C136" s="4">
        <v>0.12</v>
      </c>
      <c r="D136" s="4">
        <v>0.235</v>
      </c>
      <c r="E136" s="74">
        <f t="shared" si="2"/>
        <v>195.83333333333331</v>
      </c>
      <c r="F136" s="109"/>
    </row>
    <row r="137" spans="2:6" ht="13.5" customHeight="1" thickBot="1">
      <c r="B137" s="6" t="s">
        <v>3</v>
      </c>
      <c r="C137" s="4"/>
      <c r="D137" s="4">
        <v>0.02</v>
      </c>
      <c r="E137" s="74"/>
      <c r="F137" s="115"/>
    </row>
    <row r="138" spans="2:6" ht="37.5" customHeight="1" thickBot="1">
      <c r="B138" s="13" t="s">
        <v>62</v>
      </c>
      <c r="C138" s="5">
        <f>C139+C140</f>
        <v>0.1</v>
      </c>
      <c r="D138" s="5"/>
      <c r="E138" s="74">
        <f>D138/C138*100</f>
        <v>0</v>
      </c>
      <c r="F138" s="27" t="s">
        <v>60</v>
      </c>
    </row>
    <row r="139" spans="2:6" ht="16.5" thickBot="1">
      <c r="B139" s="18" t="s">
        <v>4</v>
      </c>
      <c r="C139" s="4">
        <v>0.1</v>
      </c>
      <c r="D139" s="4"/>
      <c r="E139" s="74">
        <f>D139/C139*100</f>
        <v>0</v>
      </c>
      <c r="F139" s="12"/>
    </row>
    <row r="140" spans="2:6" ht="20.25" customHeight="1" thickBot="1">
      <c r="B140" s="6" t="s">
        <v>33</v>
      </c>
      <c r="C140" s="4"/>
      <c r="D140" s="4"/>
      <c r="E140" s="74"/>
      <c r="F140" s="12"/>
    </row>
    <row r="141" spans="2:6" ht="36.75" customHeight="1" thickBot="1">
      <c r="B141" s="13" t="s">
        <v>55</v>
      </c>
      <c r="C141" s="5">
        <f>C142+C143</f>
        <v>0</v>
      </c>
      <c r="D141" s="5"/>
      <c r="E141" s="74"/>
      <c r="F141" s="27" t="s">
        <v>24</v>
      </c>
    </row>
    <row r="142" spans="2:6" ht="12.75" customHeight="1" thickBot="1">
      <c r="B142" s="18" t="s">
        <v>4</v>
      </c>
      <c r="C142" s="4"/>
      <c r="D142" s="4"/>
      <c r="E142" s="74"/>
      <c r="F142" s="12"/>
    </row>
    <row r="143" spans="2:6" ht="14.25" customHeight="1" thickBot="1">
      <c r="B143" s="6" t="s">
        <v>33</v>
      </c>
      <c r="C143" s="4"/>
      <c r="D143" s="4"/>
      <c r="E143" s="74"/>
      <c r="F143" s="12"/>
    </row>
    <row r="144" spans="2:6" ht="39.75" customHeight="1" thickBot="1">
      <c r="B144" s="13" t="s">
        <v>50</v>
      </c>
      <c r="C144" s="5">
        <f>C145+C146</f>
        <v>0</v>
      </c>
      <c r="D144" s="5">
        <f>D145+D146</f>
        <v>0.3</v>
      </c>
      <c r="E144" s="74"/>
      <c r="F144" s="27" t="s">
        <v>60</v>
      </c>
    </row>
    <row r="145" spans="2:6" ht="15.75" customHeight="1" thickBot="1">
      <c r="B145" s="18" t="s">
        <v>4</v>
      </c>
      <c r="C145" s="4"/>
      <c r="D145" s="4">
        <v>0.241</v>
      </c>
      <c r="E145" s="74"/>
      <c r="F145" s="108" t="s">
        <v>298</v>
      </c>
    </row>
    <row r="146" spans="2:6" ht="21.75" customHeight="1" thickBot="1">
      <c r="B146" s="6" t="s">
        <v>67</v>
      </c>
      <c r="C146" s="4"/>
      <c r="D146" s="4">
        <v>0.059</v>
      </c>
      <c r="E146" s="74"/>
      <c r="F146" s="115"/>
    </row>
    <row r="147" spans="2:6" ht="33.75" customHeight="1" thickBot="1">
      <c r="B147" s="13" t="s">
        <v>46</v>
      </c>
      <c r="C147" s="4">
        <f>C148+C149</f>
        <v>0.5</v>
      </c>
      <c r="D147" s="4">
        <f>D148+D149</f>
        <v>0.1</v>
      </c>
      <c r="E147" s="74">
        <f>D147/C147*100</f>
        <v>20</v>
      </c>
      <c r="F147" s="27" t="s">
        <v>52</v>
      </c>
    </row>
    <row r="148" spans="2:6" ht="14.25" customHeight="1" thickBot="1">
      <c r="B148" s="18" t="s">
        <v>4</v>
      </c>
      <c r="C148" s="4">
        <v>0.5</v>
      </c>
      <c r="D148" s="4">
        <v>0.1</v>
      </c>
      <c r="E148" s="74">
        <f>D148/C148*100</f>
        <v>20</v>
      </c>
      <c r="F148" s="12" t="s">
        <v>301</v>
      </c>
    </row>
    <row r="149" spans="2:6" ht="13.5" customHeight="1" thickBot="1">
      <c r="B149" s="6" t="s">
        <v>33</v>
      </c>
      <c r="C149" s="4"/>
      <c r="D149" s="4"/>
      <c r="E149" s="74"/>
      <c r="F149" s="12"/>
    </row>
    <row r="150" spans="2:6" ht="24.75" customHeight="1" thickBot="1">
      <c r="B150" s="13" t="s">
        <v>299</v>
      </c>
      <c r="C150" s="28">
        <f>C151+C152</f>
        <v>0.8</v>
      </c>
      <c r="D150" s="28">
        <f>D151+D152</f>
        <v>1.5</v>
      </c>
      <c r="E150" s="74">
        <f>D150/C150*100</f>
        <v>187.5</v>
      </c>
      <c r="F150" s="29" t="s">
        <v>61</v>
      </c>
    </row>
    <row r="151" spans="2:6" ht="17.25" customHeight="1" thickBot="1">
      <c r="B151" s="18" t="s">
        <v>4</v>
      </c>
      <c r="C151" s="4">
        <v>0.8</v>
      </c>
      <c r="D151" s="4">
        <v>1.5</v>
      </c>
      <c r="E151" s="74">
        <f>D151/C151*100</f>
        <v>187.5</v>
      </c>
      <c r="F151" s="108" t="s">
        <v>300</v>
      </c>
    </row>
    <row r="152" spans="2:6" ht="14.25" customHeight="1" thickBot="1">
      <c r="B152" s="6" t="s">
        <v>33</v>
      </c>
      <c r="C152" s="4"/>
      <c r="D152" s="4"/>
      <c r="E152" s="74"/>
      <c r="F152" s="115"/>
    </row>
    <row r="153" spans="2:6" ht="55.5" customHeight="1" thickBot="1">
      <c r="B153" s="13" t="s">
        <v>323</v>
      </c>
      <c r="C153" s="5"/>
      <c r="D153" s="5">
        <f>D154+D155+D156</f>
        <v>0.05</v>
      </c>
      <c r="E153" s="74"/>
      <c r="F153" s="29" t="s">
        <v>315</v>
      </c>
    </row>
    <row r="154" spans="2:6" ht="14.25" customHeight="1" thickBot="1">
      <c r="B154" s="18" t="s">
        <v>4</v>
      </c>
      <c r="C154" s="4"/>
      <c r="D154" s="4"/>
      <c r="E154" s="74"/>
      <c r="F154" s="108" t="s">
        <v>314</v>
      </c>
    </row>
    <row r="155" spans="2:6" ht="14.25" customHeight="1" thickBot="1">
      <c r="B155" s="6" t="s">
        <v>67</v>
      </c>
      <c r="C155" s="4"/>
      <c r="D155" s="4"/>
      <c r="E155" s="74"/>
      <c r="F155" s="109"/>
    </row>
    <row r="156" spans="2:6" ht="14.25" customHeight="1" thickBot="1">
      <c r="B156" s="6" t="s">
        <v>3</v>
      </c>
      <c r="C156" s="4"/>
      <c r="D156" s="4">
        <v>0.05</v>
      </c>
      <c r="E156" s="74"/>
      <c r="F156" s="115"/>
    </row>
    <row r="157" spans="2:6" ht="23.25" customHeight="1" thickBot="1">
      <c r="B157" s="13" t="s">
        <v>322</v>
      </c>
      <c r="C157" s="5"/>
      <c r="D157" s="5">
        <f>D158+D159+D160</f>
        <v>0.05</v>
      </c>
      <c r="E157" s="74"/>
      <c r="F157" s="25" t="s">
        <v>313</v>
      </c>
    </row>
    <row r="158" spans="2:6" ht="14.25" customHeight="1" thickBot="1">
      <c r="B158" s="18" t="s">
        <v>4</v>
      </c>
      <c r="C158" s="4"/>
      <c r="D158" s="4"/>
      <c r="E158" s="74"/>
      <c r="F158" s="108" t="s">
        <v>131</v>
      </c>
    </row>
    <row r="159" spans="2:6" ht="14.25" customHeight="1" thickBot="1">
      <c r="B159" s="6" t="s">
        <v>67</v>
      </c>
      <c r="C159" s="4"/>
      <c r="D159" s="4"/>
      <c r="E159" s="74"/>
      <c r="F159" s="109"/>
    </row>
    <row r="160" spans="2:6" ht="14.25" customHeight="1" thickBot="1">
      <c r="B160" s="6" t="s">
        <v>3</v>
      </c>
      <c r="C160" s="4"/>
      <c r="D160" s="4">
        <v>0.05</v>
      </c>
      <c r="E160" s="74"/>
      <c r="F160" s="115"/>
    </row>
    <row r="161" spans="2:6" ht="19.5" customHeight="1" thickBot="1">
      <c r="B161" s="55" t="s">
        <v>25</v>
      </c>
      <c r="C161" s="56">
        <f>C166+C168+C170+C173</f>
        <v>2.2</v>
      </c>
      <c r="D161" s="56">
        <f>D166+D168+D170+D173</f>
        <v>1.58</v>
      </c>
      <c r="E161" s="78">
        <f>D161/C161*100</f>
        <v>71.81818181818181</v>
      </c>
      <c r="F161" s="57"/>
    </row>
    <row r="162" spans="2:6" ht="16.5" thickBot="1">
      <c r="B162" s="6" t="s">
        <v>4</v>
      </c>
      <c r="C162" s="4">
        <f>C167+C169+C171+C174</f>
        <v>2.2</v>
      </c>
      <c r="D162" s="4">
        <f>D167+D171+D174</f>
        <v>1.345</v>
      </c>
      <c r="E162" s="74">
        <f>D162/C162*100</f>
        <v>61.13636363636363</v>
      </c>
      <c r="F162" s="12"/>
    </row>
    <row r="163" spans="2:6" ht="16.5" thickBot="1">
      <c r="B163" s="6" t="s">
        <v>3</v>
      </c>
      <c r="C163" s="4">
        <f>C172+C175</f>
        <v>0</v>
      </c>
      <c r="D163" s="4"/>
      <c r="E163" s="74"/>
      <c r="F163" s="12"/>
    </row>
    <row r="164" spans="2:6" ht="16.5" thickBot="1">
      <c r="B164" s="52" t="s">
        <v>308</v>
      </c>
      <c r="C164" s="4"/>
      <c r="D164" s="4"/>
      <c r="E164" s="74"/>
      <c r="F164" s="12"/>
    </row>
    <row r="165" spans="2:6" ht="16.5" thickBot="1">
      <c r="B165" s="53" t="s">
        <v>307</v>
      </c>
      <c r="C165" s="4"/>
      <c r="D165" s="4">
        <f>D175</f>
        <v>0.235</v>
      </c>
      <c r="E165" s="74"/>
      <c r="F165" s="12"/>
    </row>
    <row r="166" spans="2:6" ht="34.5" customHeight="1" thickBot="1">
      <c r="B166" s="15" t="s">
        <v>43</v>
      </c>
      <c r="C166" s="5">
        <v>0.2</v>
      </c>
      <c r="D166" s="5">
        <f>D167</f>
        <v>0.2</v>
      </c>
      <c r="E166" s="74">
        <f aca="true" t="shared" si="3" ref="E166:E172">D166/C166*100</f>
        <v>100</v>
      </c>
      <c r="F166" s="12" t="s">
        <v>27</v>
      </c>
    </row>
    <row r="167" spans="2:6" ht="16.5" thickBot="1">
      <c r="B167" s="6" t="s">
        <v>4</v>
      </c>
      <c r="C167" s="4">
        <v>0.2</v>
      </c>
      <c r="D167" s="4">
        <v>0.2</v>
      </c>
      <c r="E167" s="74">
        <f t="shared" si="3"/>
        <v>100</v>
      </c>
      <c r="F167" s="17"/>
    </row>
    <row r="168" spans="2:6" ht="23.25" thickBot="1">
      <c r="B168" s="15" t="s">
        <v>28</v>
      </c>
      <c r="C168" s="5" t="s">
        <v>26</v>
      </c>
      <c r="D168" s="5"/>
      <c r="E168" s="74">
        <f t="shared" si="3"/>
        <v>0</v>
      </c>
      <c r="F168" s="12" t="s">
        <v>29</v>
      </c>
    </row>
    <row r="169" spans="2:6" ht="16.5" thickBot="1">
      <c r="B169" s="6" t="s">
        <v>4</v>
      </c>
      <c r="C169" s="4" t="s">
        <v>26</v>
      </c>
      <c r="D169" s="4"/>
      <c r="E169" s="74">
        <f t="shared" si="3"/>
        <v>0</v>
      </c>
      <c r="F169" s="19"/>
    </row>
    <row r="170" spans="2:6" ht="34.5" thickBot="1">
      <c r="B170" s="13" t="s">
        <v>36</v>
      </c>
      <c r="C170" s="5">
        <v>1</v>
      </c>
      <c r="D170" s="5">
        <f>D171</f>
        <v>0.48</v>
      </c>
      <c r="E170" s="74">
        <f t="shared" si="3"/>
        <v>48</v>
      </c>
      <c r="F170" s="12" t="s">
        <v>37</v>
      </c>
    </row>
    <row r="171" spans="2:6" ht="22.5" customHeight="1" thickBot="1">
      <c r="B171" s="6" t="s">
        <v>4</v>
      </c>
      <c r="C171" s="4">
        <v>1</v>
      </c>
      <c r="D171" s="4">
        <v>0.48</v>
      </c>
      <c r="E171" s="74">
        <f t="shared" si="3"/>
        <v>48</v>
      </c>
      <c r="F171" s="27" t="s">
        <v>302</v>
      </c>
    </row>
    <row r="172" spans="2:6" ht="0.75" customHeight="1" thickBot="1">
      <c r="B172" s="6"/>
      <c r="C172" s="4"/>
      <c r="D172" s="4"/>
      <c r="E172" s="74" t="e">
        <f t="shared" si="3"/>
        <v>#DIV/0!</v>
      </c>
      <c r="F172" s="19"/>
    </row>
    <row r="173" spans="2:6" ht="34.5" thickBot="1">
      <c r="B173" s="13" t="s">
        <v>44</v>
      </c>
      <c r="C173" s="5"/>
      <c r="D173" s="5">
        <f>D174+D175</f>
        <v>0.9</v>
      </c>
      <c r="E173" s="74"/>
      <c r="F173" s="12" t="s">
        <v>24</v>
      </c>
    </row>
    <row r="174" spans="2:6" ht="16.5" thickBot="1">
      <c r="B174" s="6" t="s">
        <v>4</v>
      </c>
      <c r="C174" s="4"/>
      <c r="D174" s="4">
        <v>0.665</v>
      </c>
      <c r="E174" s="74"/>
      <c r="F174" s="116" t="s">
        <v>336</v>
      </c>
    </row>
    <row r="175" spans="2:6" ht="16.5" thickBot="1">
      <c r="B175" s="6" t="s">
        <v>303</v>
      </c>
      <c r="C175" s="4"/>
      <c r="D175" s="4">
        <v>0.235</v>
      </c>
      <c r="E175" s="74"/>
      <c r="F175" s="117"/>
    </row>
    <row r="176" spans="2:6" ht="18.75" thickBot="1">
      <c r="B176" s="58" t="s">
        <v>45</v>
      </c>
      <c r="C176" s="54">
        <f>C178</f>
        <v>0.1</v>
      </c>
      <c r="D176" s="54">
        <f>D177+D179</f>
        <v>0.35</v>
      </c>
      <c r="E176" s="75">
        <f>D176/C176*100</f>
        <v>349.99999999999994</v>
      </c>
      <c r="F176" s="59"/>
    </row>
    <row r="177" spans="2:6" ht="24.75" thickBot="1">
      <c r="B177" s="13" t="s">
        <v>54</v>
      </c>
      <c r="C177" s="5">
        <v>0.1</v>
      </c>
      <c r="D177" s="5"/>
      <c r="E177" s="76">
        <f>D177/C177*100</f>
        <v>0</v>
      </c>
      <c r="F177" s="27" t="s">
        <v>61</v>
      </c>
    </row>
    <row r="178" spans="2:6" ht="13.5" thickBot="1">
      <c r="B178" s="6" t="s">
        <v>4</v>
      </c>
      <c r="C178" s="4">
        <v>0.1</v>
      </c>
      <c r="D178" s="4"/>
      <c r="E178" s="76">
        <f>D178/C178*100</f>
        <v>0</v>
      </c>
      <c r="F178" s="19"/>
    </row>
    <row r="179" spans="2:6" ht="16.5" thickBot="1">
      <c r="B179" s="13" t="s">
        <v>309</v>
      </c>
      <c r="C179" s="5"/>
      <c r="D179" s="5">
        <f>D180+D181+D182</f>
        <v>0.35</v>
      </c>
      <c r="E179" s="74"/>
      <c r="F179" s="64" t="s">
        <v>311</v>
      </c>
    </row>
    <row r="180" spans="2:6" ht="16.5" thickBot="1">
      <c r="B180" s="6" t="s">
        <v>4</v>
      </c>
      <c r="C180" s="4"/>
      <c r="D180" s="4"/>
      <c r="E180" s="74"/>
      <c r="F180" s="19"/>
    </row>
    <row r="181" spans="2:6" ht="16.5" thickBot="1">
      <c r="B181" s="6" t="s">
        <v>308</v>
      </c>
      <c r="C181" s="4"/>
      <c r="D181" s="4">
        <v>0.3</v>
      </c>
      <c r="E181" s="74"/>
      <c r="F181" s="27" t="s">
        <v>310</v>
      </c>
    </row>
    <row r="182" spans="2:6" ht="16.5" thickBot="1">
      <c r="B182" s="6" t="s">
        <v>3</v>
      </c>
      <c r="C182" s="4"/>
      <c r="D182" s="4">
        <v>0.05</v>
      </c>
      <c r="E182" s="74"/>
      <c r="F182" s="27"/>
    </row>
    <row r="183" spans="2:6" ht="36.75" thickBot="1">
      <c r="B183" s="55" t="s">
        <v>30</v>
      </c>
      <c r="C183" s="49">
        <v>0.8</v>
      </c>
      <c r="D183" s="49">
        <f>D184</f>
        <v>0.33</v>
      </c>
      <c r="E183" s="79">
        <f>D183/C183*100</f>
        <v>41.25</v>
      </c>
      <c r="F183" s="57" t="s">
        <v>31</v>
      </c>
    </row>
    <row r="184" spans="2:6" ht="45.75" thickBot="1">
      <c r="B184" s="6" t="s">
        <v>3</v>
      </c>
      <c r="C184" s="4">
        <v>0.8</v>
      </c>
      <c r="D184" s="4">
        <v>0.33</v>
      </c>
      <c r="E184" s="76">
        <f>D184/C184*100</f>
        <v>41.25</v>
      </c>
      <c r="F184" s="12" t="s">
        <v>335</v>
      </c>
    </row>
    <row r="185" spans="2:6" ht="12.75">
      <c r="B185" s="30"/>
      <c r="C185" s="30"/>
      <c r="D185" s="30"/>
      <c r="E185" s="30"/>
      <c r="F185" s="30"/>
    </row>
  </sheetData>
  <mergeCells count="20">
    <mergeCell ref="F145:F146"/>
    <mergeCell ref="F151:F152"/>
    <mergeCell ref="F174:F175"/>
    <mergeCell ref="F26:F27"/>
    <mergeCell ref="F158:F160"/>
    <mergeCell ref="F154:F156"/>
    <mergeCell ref="F55:F56"/>
    <mergeCell ref="F61:F62"/>
    <mergeCell ref="F79:F80"/>
    <mergeCell ref="F135:F137"/>
    <mergeCell ref="F51:F53"/>
    <mergeCell ref="F116:F120"/>
    <mergeCell ref="E6:E7"/>
    <mergeCell ref="D6:D7"/>
    <mergeCell ref="F58:F59"/>
    <mergeCell ref="F42:F44"/>
    <mergeCell ref="B5:B7"/>
    <mergeCell ref="C5:E5"/>
    <mergeCell ref="C6:C7"/>
    <mergeCell ref="B3:F4"/>
  </mergeCells>
  <printOptions/>
  <pageMargins left="0.19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1"/>
  <sheetViews>
    <sheetView workbookViewId="0" topLeftCell="A55">
      <selection activeCell="H119" sqref="H119:H120"/>
    </sheetView>
  </sheetViews>
  <sheetFormatPr defaultColWidth="9.00390625" defaultRowHeight="12.75"/>
  <cols>
    <col min="1" max="1" width="10.625" style="0" customWidth="1"/>
    <col min="3" max="3" width="19.75390625" style="0" customWidth="1"/>
    <col min="4" max="4" width="15.125" style="0" customWidth="1"/>
    <col min="5" max="5" width="22.25390625" style="0" customWidth="1"/>
    <col min="6" max="6" width="15.75390625" style="0" customWidth="1"/>
    <col min="7" max="7" width="12.75390625" style="0" customWidth="1"/>
    <col min="8" max="8" width="20.625" style="0" customWidth="1"/>
  </cols>
  <sheetData>
    <row r="1" ht="3" customHeight="1"/>
    <row r="2" ht="33" customHeight="1"/>
    <row r="3" ht="43.5" customHeight="1">
      <c r="B3" s="35" t="s">
        <v>70</v>
      </c>
    </row>
    <row r="4" ht="21" customHeight="1">
      <c r="B4" s="35" t="s">
        <v>71</v>
      </c>
    </row>
    <row r="5" ht="13.5" customHeight="1">
      <c r="B5" s="35" t="s">
        <v>72</v>
      </c>
    </row>
    <row r="6" ht="22.5" customHeight="1" thickBot="1">
      <c r="B6" s="35" t="s">
        <v>73</v>
      </c>
    </row>
    <row r="7" spans="2:8" ht="36" customHeight="1">
      <c r="B7" s="36" t="s">
        <v>74</v>
      </c>
      <c r="C7" s="39" t="s">
        <v>76</v>
      </c>
      <c r="D7" s="39" t="s">
        <v>76</v>
      </c>
      <c r="E7" s="39" t="s">
        <v>76</v>
      </c>
      <c r="F7" s="39" t="s">
        <v>84</v>
      </c>
      <c r="G7" s="39" t="s">
        <v>89</v>
      </c>
      <c r="H7" s="39" t="s">
        <v>91</v>
      </c>
    </row>
    <row r="8" spans="2:8" ht="37.5">
      <c r="B8" s="37" t="s">
        <v>75</v>
      </c>
      <c r="C8" s="40" t="s">
        <v>77</v>
      </c>
      <c r="D8" s="40" t="s">
        <v>79</v>
      </c>
      <c r="E8" s="40" t="s">
        <v>81</v>
      </c>
      <c r="F8" s="40" t="s">
        <v>85</v>
      </c>
      <c r="G8" s="40" t="s">
        <v>90</v>
      </c>
      <c r="H8" s="40" t="s">
        <v>92</v>
      </c>
    </row>
    <row r="9" spans="2:8" ht="37.5">
      <c r="B9" s="38"/>
      <c r="C9" s="40" t="s">
        <v>78</v>
      </c>
      <c r="D9" s="40" t="s">
        <v>80</v>
      </c>
      <c r="E9" s="40" t="s">
        <v>82</v>
      </c>
      <c r="F9" s="40" t="s">
        <v>86</v>
      </c>
      <c r="G9" s="41"/>
      <c r="H9" s="40" t="s">
        <v>93</v>
      </c>
    </row>
    <row r="10" spans="2:8" ht="18" customHeight="1">
      <c r="B10" s="38"/>
      <c r="C10" s="41"/>
      <c r="D10" s="41"/>
      <c r="E10" s="40" t="s">
        <v>83</v>
      </c>
      <c r="F10" s="40" t="s">
        <v>87</v>
      </c>
      <c r="G10" s="41"/>
      <c r="H10" s="40" t="s">
        <v>94</v>
      </c>
    </row>
    <row r="11" spans="2:8" ht="40.5" customHeight="1" thickBot="1">
      <c r="B11" s="34"/>
      <c r="C11" s="42"/>
      <c r="D11" s="42"/>
      <c r="E11" s="42"/>
      <c r="F11" s="43" t="s">
        <v>88</v>
      </c>
      <c r="G11" s="42"/>
      <c r="H11" s="43" t="s">
        <v>95</v>
      </c>
    </row>
    <row r="12" spans="2:8" ht="21" customHeight="1">
      <c r="B12" s="120" t="s">
        <v>96</v>
      </c>
      <c r="C12" s="120" t="s">
        <v>97</v>
      </c>
      <c r="D12" s="120" t="s">
        <v>98</v>
      </c>
      <c r="E12" s="40" t="s">
        <v>99</v>
      </c>
      <c r="F12" s="120">
        <v>0.6</v>
      </c>
      <c r="G12" s="120" t="s">
        <v>4</v>
      </c>
      <c r="H12" s="40" t="s">
        <v>101</v>
      </c>
    </row>
    <row r="13" spans="2:8" ht="18.75">
      <c r="B13" s="121"/>
      <c r="C13" s="121"/>
      <c r="D13" s="121"/>
      <c r="E13" s="40" t="s">
        <v>100</v>
      </c>
      <c r="F13" s="121"/>
      <c r="G13" s="121"/>
      <c r="H13" s="40" t="s">
        <v>102</v>
      </c>
    </row>
    <row r="14" spans="2:8" ht="18.75">
      <c r="B14" s="121"/>
      <c r="C14" s="121"/>
      <c r="D14" s="121"/>
      <c r="E14" s="41"/>
      <c r="F14" s="121"/>
      <c r="G14" s="121"/>
      <c r="H14" s="40" t="s">
        <v>103</v>
      </c>
    </row>
    <row r="15" spans="2:8" ht="0.75" customHeight="1" thickBot="1">
      <c r="B15" s="122"/>
      <c r="C15" s="122"/>
      <c r="D15" s="122"/>
      <c r="E15" s="42"/>
      <c r="F15" s="122"/>
      <c r="G15" s="122"/>
      <c r="H15" s="43" t="s">
        <v>104</v>
      </c>
    </row>
    <row r="16" spans="2:8" ht="13.5" customHeight="1" hidden="1" thickBot="1">
      <c r="B16" s="44" t="s">
        <v>105</v>
      </c>
      <c r="C16" s="43" t="s">
        <v>106</v>
      </c>
      <c r="D16" s="43" t="s">
        <v>107</v>
      </c>
      <c r="E16" s="43" t="s">
        <v>108</v>
      </c>
      <c r="F16" s="43">
        <v>0.05</v>
      </c>
      <c r="G16" s="43" t="s">
        <v>4</v>
      </c>
      <c r="H16" s="43"/>
    </row>
    <row r="17" spans="2:8" ht="26.25" customHeight="1" hidden="1" thickBot="1">
      <c r="B17" s="120" t="s">
        <v>109</v>
      </c>
      <c r="C17" s="120" t="s">
        <v>110</v>
      </c>
      <c r="D17" s="120" t="s">
        <v>98</v>
      </c>
      <c r="E17" s="120" t="s">
        <v>111</v>
      </c>
      <c r="F17" s="120">
        <v>0.47</v>
      </c>
      <c r="G17" s="120" t="s">
        <v>4</v>
      </c>
      <c r="H17" s="40" t="s">
        <v>112</v>
      </c>
    </row>
    <row r="18" spans="2:8" ht="13.5" customHeight="1" hidden="1" thickBot="1">
      <c r="B18" s="122"/>
      <c r="C18" s="122"/>
      <c r="D18" s="122"/>
      <c r="E18" s="122"/>
      <c r="F18" s="122"/>
      <c r="G18" s="122"/>
      <c r="H18" s="43" t="s">
        <v>113</v>
      </c>
    </row>
    <row r="19" spans="2:8" ht="13.5" customHeight="1" hidden="1" thickBot="1">
      <c r="B19" s="120" t="s">
        <v>114</v>
      </c>
      <c r="C19" s="120" t="s">
        <v>115</v>
      </c>
      <c r="D19" s="120" t="s">
        <v>98</v>
      </c>
      <c r="E19" s="120" t="s">
        <v>100</v>
      </c>
      <c r="F19" s="120">
        <v>0.5</v>
      </c>
      <c r="G19" s="120" t="s">
        <v>4</v>
      </c>
      <c r="H19" s="40" t="s">
        <v>101</v>
      </c>
    </row>
    <row r="20" spans="2:8" ht="33.75" customHeight="1" hidden="1" thickBot="1">
      <c r="B20" s="121"/>
      <c r="C20" s="121"/>
      <c r="D20" s="121"/>
      <c r="E20" s="121"/>
      <c r="F20" s="121"/>
      <c r="G20" s="121"/>
      <c r="H20" s="40" t="s">
        <v>102</v>
      </c>
    </row>
    <row r="21" spans="2:8" ht="13.5" customHeight="1" hidden="1" thickBot="1">
      <c r="B21" s="122"/>
      <c r="C21" s="122"/>
      <c r="D21" s="122"/>
      <c r="E21" s="122"/>
      <c r="F21" s="122"/>
      <c r="G21" s="122"/>
      <c r="H21" s="43" t="s">
        <v>116</v>
      </c>
    </row>
    <row r="22" spans="2:8" ht="36.75" customHeight="1" hidden="1" thickBot="1">
      <c r="B22" s="120" t="s">
        <v>117</v>
      </c>
      <c r="C22" s="120" t="s">
        <v>118</v>
      </c>
      <c r="D22" s="40" t="s">
        <v>98</v>
      </c>
      <c r="E22" s="40" t="s">
        <v>120</v>
      </c>
      <c r="F22" s="120">
        <v>0.48</v>
      </c>
      <c r="G22" s="120" t="s">
        <v>4</v>
      </c>
      <c r="H22" s="40" t="s">
        <v>120</v>
      </c>
    </row>
    <row r="23" spans="2:8" ht="13.5" customHeight="1" hidden="1" thickBot="1">
      <c r="B23" s="122"/>
      <c r="C23" s="122"/>
      <c r="D23" s="43" t="s">
        <v>119</v>
      </c>
      <c r="E23" s="43" t="s">
        <v>121</v>
      </c>
      <c r="F23" s="122"/>
      <c r="G23" s="122"/>
      <c r="H23" s="43" t="s">
        <v>121</v>
      </c>
    </row>
    <row r="24" spans="2:8" ht="40.5" customHeight="1" hidden="1" thickBot="1">
      <c r="B24" s="120" t="s">
        <v>122</v>
      </c>
      <c r="C24" s="120" t="s">
        <v>123</v>
      </c>
      <c r="D24" s="120" t="s">
        <v>98</v>
      </c>
      <c r="E24" s="120"/>
      <c r="F24" s="120">
        <v>1.47</v>
      </c>
      <c r="G24" s="120" t="s">
        <v>4</v>
      </c>
      <c r="H24" s="40" t="s">
        <v>124</v>
      </c>
    </row>
    <row r="25" spans="2:8" ht="13.5" customHeight="1" hidden="1" thickBot="1">
      <c r="B25" s="122"/>
      <c r="C25" s="122"/>
      <c r="D25" s="122"/>
      <c r="E25" s="122"/>
      <c r="F25" s="122"/>
      <c r="G25" s="122"/>
      <c r="H25" s="43" t="s">
        <v>125</v>
      </c>
    </row>
    <row r="26" spans="2:8" ht="74.25" customHeight="1">
      <c r="B26" s="120" t="s">
        <v>126</v>
      </c>
      <c r="C26" s="120" t="s">
        <v>127</v>
      </c>
      <c r="D26" s="120" t="s">
        <v>98</v>
      </c>
      <c r="E26" s="120" t="s">
        <v>128</v>
      </c>
      <c r="F26" s="120">
        <v>0.3</v>
      </c>
      <c r="G26" s="120" t="s">
        <v>4</v>
      </c>
      <c r="H26" s="40" t="s">
        <v>101</v>
      </c>
    </row>
    <row r="27" spans="2:8" ht="0.75" customHeight="1">
      <c r="B27" s="121"/>
      <c r="C27" s="121"/>
      <c r="D27" s="121"/>
      <c r="E27" s="121"/>
      <c r="F27" s="121"/>
      <c r="G27" s="121"/>
      <c r="H27" s="40" t="s">
        <v>102</v>
      </c>
    </row>
    <row r="28" spans="2:8" ht="24" customHeight="1" hidden="1">
      <c r="B28" s="122"/>
      <c r="C28" s="122"/>
      <c r="D28" s="122"/>
      <c r="E28" s="122"/>
      <c r="F28" s="122"/>
      <c r="G28" s="122"/>
      <c r="H28" s="43" t="s">
        <v>116</v>
      </c>
    </row>
    <row r="29" spans="2:8" ht="1.5" customHeight="1" hidden="1" thickBot="1">
      <c r="B29" s="120" t="s">
        <v>129</v>
      </c>
      <c r="C29" s="120" t="s">
        <v>130</v>
      </c>
      <c r="D29" s="120" t="s">
        <v>98</v>
      </c>
      <c r="E29" s="40" t="s">
        <v>131</v>
      </c>
      <c r="F29" s="120">
        <v>0.5</v>
      </c>
      <c r="G29" s="120" t="s">
        <v>4</v>
      </c>
      <c r="H29" s="40" t="s">
        <v>131</v>
      </c>
    </row>
    <row r="30" spans="2:8" ht="56.25" customHeight="1" hidden="1" thickBot="1">
      <c r="B30" s="121"/>
      <c r="C30" s="121"/>
      <c r="D30" s="121"/>
      <c r="E30" s="40" t="s">
        <v>132</v>
      </c>
      <c r="F30" s="121"/>
      <c r="G30" s="121"/>
      <c r="H30" s="40" t="s">
        <v>132</v>
      </c>
    </row>
    <row r="31" spans="2:8" ht="13.5" customHeight="1" hidden="1" thickBot="1">
      <c r="B31" s="121"/>
      <c r="C31" s="121"/>
      <c r="D31" s="121"/>
      <c r="E31" s="40" t="s">
        <v>133</v>
      </c>
      <c r="F31" s="121"/>
      <c r="G31" s="121"/>
      <c r="H31" s="40" t="s">
        <v>112</v>
      </c>
    </row>
    <row r="32" spans="2:8" ht="37.5" customHeight="1" hidden="1" thickBot="1">
      <c r="B32" s="122"/>
      <c r="C32" s="122"/>
      <c r="D32" s="122"/>
      <c r="E32" s="42"/>
      <c r="F32" s="122"/>
      <c r="G32" s="122"/>
      <c r="H32" s="43" t="s">
        <v>134</v>
      </c>
    </row>
    <row r="33" spans="2:8" ht="9.75" customHeight="1" hidden="1" thickBot="1">
      <c r="B33" s="120" t="s">
        <v>135</v>
      </c>
      <c r="C33" s="120" t="s">
        <v>136</v>
      </c>
      <c r="D33" s="120" t="s">
        <v>98</v>
      </c>
      <c r="E33" s="40" t="s">
        <v>137</v>
      </c>
      <c r="F33" s="120">
        <v>0.1</v>
      </c>
      <c r="G33" s="120" t="s">
        <v>4</v>
      </c>
      <c r="H33" s="40" t="s">
        <v>137</v>
      </c>
    </row>
    <row r="34" spans="2:8" ht="45.75" customHeight="1" hidden="1" thickBot="1">
      <c r="B34" s="121"/>
      <c r="C34" s="121"/>
      <c r="D34" s="121"/>
      <c r="E34" s="40">
        <v>0.036</v>
      </c>
      <c r="F34" s="121"/>
      <c r="G34" s="121"/>
      <c r="H34" s="40">
        <v>0.036</v>
      </c>
    </row>
    <row r="35" spans="2:8" ht="13.5" customHeight="1" hidden="1" thickBot="1">
      <c r="B35" s="121"/>
      <c r="C35" s="121"/>
      <c r="D35" s="121"/>
      <c r="E35" s="40" t="s">
        <v>138</v>
      </c>
      <c r="F35" s="121"/>
      <c r="G35" s="121"/>
      <c r="H35" s="40" t="s">
        <v>138</v>
      </c>
    </row>
    <row r="36" spans="2:8" ht="18.75">
      <c r="B36" s="121"/>
      <c r="C36" s="121"/>
      <c r="D36" s="121"/>
      <c r="E36" s="40">
        <v>0.034</v>
      </c>
      <c r="F36" s="121"/>
      <c r="G36" s="121"/>
      <c r="H36" s="40">
        <v>0.034</v>
      </c>
    </row>
    <row r="37" spans="2:8" ht="57" customHeight="1" thickBot="1">
      <c r="B37" s="122"/>
      <c r="C37" s="122"/>
      <c r="D37" s="122"/>
      <c r="E37" s="43" t="s">
        <v>139</v>
      </c>
      <c r="F37" s="122"/>
      <c r="G37" s="122"/>
      <c r="H37" s="43" t="s">
        <v>139</v>
      </c>
    </row>
    <row r="38" spans="2:8" ht="57" customHeight="1">
      <c r="B38" s="120" t="s">
        <v>140</v>
      </c>
      <c r="C38" s="120" t="s">
        <v>141</v>
      </c>
      <c r="D38" s="120" t="s">
        <v>98</v>
      </c>
      <c r="E38" s="120" t="s">
        <v>100</v>
      </c>
      <c r="F38" s="120">
        <v>0.1</v>
      </c>
      <c r="G38" s="120" t="s">
        <v>4</v>
      </c>
      <c r="H38" s="40" t="s">
        <v>112</v>
      </c>
    </row>
    <row r="39" spans="2:8" ht="19.5" thickBot="1">
      <c r="B39" s="122"/>
      <c r="C39" s="122"/>
      <c r="D39" s="122"/>
      <c r="E39" s="122"/>
      <c r="F39" s="122"/>
      <c r="G39" s="122"/>
      <c r="H39" s="43" t="s">
        <v>142</v>
      </c>
    </row>
    <row r="40" spans="2:8" ht="37.5">
      <c r="B40" s="120" t="s">
        <v>143</v>
      </c>
      <c r="C40" s="120" t="s">
        <v>144</v>
      </c>
      <c r="D40" s="120" t="s">
        <v>98</v>
      </c>
      <c r="E40" s="120" t="s">
        <v>100</v>
      </c>
      <c r="F40" s="120">
        <v>0.2</v>
      </c>
      <c r="G40" s="120" t="s">
        <v>4</v>
      </c>
      <c r="H40" s="40" t="s">
        <v>145</v>
      </c>
    </row>
    <row r="41" spans="2:8" ht="57" customHeight="1" thickBot="1">
      <c r="B41" s="122"/>
      <c r="C41" s="122"/>
      <c r="D41" s="122"/>
      <c r="E41" s="122"/>
      <c r="F41" s="122"/>
      <c r="G41" s="122"/>
      <c r="H41" s="43" t="s">
        <v>146</v>
      </c>
    </row>
    <row r="42" spans="2:8" ht="57" customHeight="1">
      <c r="B42" s="120" t="s">
        <v>147</v>
      </c>
      <c r="C42" s="120" t="s">
        <v>148</v>
      </c>
      <c r="D42" s="120" t="s">
        <v>98</v>
      </c>
      <c r="E42" s="40" t="s">
        <v>149</v>
      </c>
      <c r="F42" s="120">
        <v>0.4</v>
      </c>
      <c r="G42" s="120" t="s">
        <v>151</v>
      </c>
      <c r="H42" s="40" t="s">
        <v>149</v>
      </c>
    </row>
    <row r="43" spans="2:8" ht="18" customHeight="1" thickBot="1">
      <c r="B43" s="122"/>
      <c r="C43" s="122"/>
      <c r="D43" s="122"/>
      <c r="E43" s="43" t="s">
        <v>150</v>
      </c>
      <c r="F43" s="122"/>
      <c r="G43" s="122"/>
      <c r="H43" s="43" t="s">
        <v>150</v>
      </c>
    </row>
    <row r="44" spans="2:8" ht="55.5" customHeight="1">
      <c r="B44" s="120" t="s">
        <v>152</v>
      </c>
      <c r="C44" s="120" t="s">
        <v>153</v>
      </c>
      <c r="D44" s="120" t="s">
        <v>98</v>
      </c>
      <c r="E44" s="40" t="s">
        <v>149</v>
      </c>
      <c r="F44" s="120">
        <v>0.4</v>
      </c>
      <c r="G44" s="120" t="s">
        <v>151</v>
      </c>
      <c r="H44" s="40" t="s">
        <v>149</v>
      </c>
    </row>
    <row r="45" spans="2:8" ht="19.5" thickBot="1">
      <c r="B45" s="122"/>
      <c r="C45" s="122"/>
      <c r="D45" s="122"/>
      <c r="E45" s="43" t="s">
        <v>150</v>
      </c>
      <c r="F45" s="122"/>
      <c r="G45" s="122"/>
      <c r="H45" s="43" t="s">
        <v>150</v>
      </c>
    </row>
    <row r="46" spans="2:8" ht="93.75">
      <c r="B46" s="120" t="s">
        <v>154</v>
      </c>
      <c r="C46" s="120" t="s">
        <v>155</v>
      </c>
      <c r="D46" s="120" t="s">
        <v>98</v>
      </c>
      <c r="E46" s="40" t="s">
        <v>156</v>
      </c>
      <c r="F46" s="120">
        <v>0.5</v>
      </c>
      <c r="G46" s="120" t="s">
        <v>4</v>
      </c>
      <c r="H46" s="40" t="s">
        <v>156</v>
      </c>
    </row>
    <row r="47" spans="2:8" ht="19.5" thickBot="1">
      <c r="B47" s="122"/>
      <c r="C47" s="122"/>
      <c r="D47" s="122"/>
      <c r="E47" s="43" t="s">
        <v>157</v>
      </c>
      <c r="F47" s="122"/>
      <c r="G47" s="122"/>
      <c r="H47" s="43" t="s">
        <v>157</v>
      </c>
    </row>
    <row r="48" spans="2:8" ht="42" customHeight="1">
      <c r="B48" s="120" t="s">
        <v>158</v>
      </c>
      <c r="C48" s="120" t="s">
        <v>159</v>
      </c>
      <c r="D48" s="120" t="s">
        <v>98</v>
      </c>
      <c r="E48" s="40" t="s">
        <v>160</v>
      </c>
      <c r="F48" s="120">
        <v>0.1</v>
      </c>
      <c r="G48" s="120" t="s">
        <v>4</v>
      </c>
      <c r="H48" s="40" t="s">
        <v>160</v>
      </c>
    </row>
    <row r="49" spans="2:8" ht="18.75">
      <c r="B49" s="121"/>
      <c r="C49" s="121"/>
      <c r="D49" s="121"/>
      <c r="E49" s="40" t="s">
        <v>161</v>
      </c>
      <c r="F49" s="121"/>
      <c r="G49" s="121"/>
      <c r="H49" s="40" t="s">
        <v>161</v>
      </c>
    </row>
    <row r="50" spans="2:8" ht="57" customHeight="1" thickBot="1">
      <c r="B50" s="122"/>
      <c r="C50" s="122"/>
      <c r="D50" s="122"/>
      <c r="E50" s="43"/>
      <c r="F50" s="122"/>
      <c r="G50" s="122"/>
      <c r="H50" s="43"/>
    </row>
    <row r="51" spans="2:8" ht="57" customHeight="1">
      <c r="B51" s="120" t="s">
        <v>162</v>
      </c>
      <c r="C51" s="120" t="s">
        <v>163</v>
      </c>
      <c r="D51" s="120" t="s">
        <v>98</v>
      </c>
      <c r="E51" s="40" t="s">
        <v>164</v>
      </c>
      <c r="F51" s="120">
        <v>0.5</v>
      </c>
      <c r="G51" s="120" t="s">
        <v>4</v>
      </c>
      <c r="H51" s="40" t="s">
        <v>167</v>
      </c>
    </row>
    <row r="52" spans="2:8" ht="18.75">
      <c r="B52" s="121"/>
      <c r="C52" s="121"/>
      <c r="D52" s="121"/>
      <c r="E52" s="40"/>
      <c r="F52" s="121"/>
      <c r="G52" s="121"/>
      <c r="H52" s="40" t="s">
        <v>168</v>
      </c>
    </row>
    <row r="53" spans="2:8" ht="18.75">
      <c r="B53" s="121"/>
      <c r="C53" s="121"/>
      <c r="D53" s="121"/>
      <c r="E53" s="40" t="s">
        <v>165</v>
      </c>
      <c r="F53" s="121"/>
      <c r="G53" s="121"/>
      <c r="H53" s="40">
        <v>0.04</v>
      </c>
    </row>
    <row r="54" spans="2:8" ht="82.5" customHeight="1">
      <c r="B54" s="121"/>
      <c r="C54" s="121"/>
      <c r="D54" s="121"/>
      <c r="E54" s="40" t="s">
        <v>166</v>
      </c>
      <c r="F54" s="121"/>
      <c r="G54" s="121"/>
      <c r="H54" s="40" t="s">
        <v>169</v>
      </c>
    </row>
    <row r="55" spans="2:8" ht="19.5" thickBot="1">
      <c r="B55" s="122"/>
      <c r="C55" s="122"/>
      <c r="D55" s="122"/>
      <c r="E55" s="42"/>
      <c r="F55" s="122"/>
      <c r="G55" s="122"/>
      <c r="H55" s="43">
        <v>0.191</v>
      </c>
    </row>
    <row r="56" spans="2:8" ht="38.25" customHeight="1" thickBot="1">
      <c r="B56" s="44" t="s">
        <v>170</v>
      </c>
      <c r="C56" s="43" t="s">
        <v>171</v>
      </c>
      <c r="D56" s="43" t="s">
        <v>98</v>
      </c>
      <c r="E56" s="43"/>
      <c r="F56" s="43" t="s">
        <v>172</v>
      </c>
      <c r="G56" s="43"/>
      <c r="H56" s="43"/>
    </row>
    <row r="57" spans="2:8" ht="38.25" customHeight="1">
      <c r="B57" s="120" t="s">
        <v>173</v>
      </c>
      <c r="C57" s="120" t="s">
        <v>174</v>
      </c>
      <c r="D57" s="120" t="s">
        <v>98</v>
      </c>
      <c r="E57" s="40" t="s">
        <v>175</v>
      </c>
      <c r="F57" s="120">
        <v>0.1</v>
      </c>
      <c r="G57" s="120" t="s">
        <v>4</v>
      </c>
      <c r="H57" s="120" t="s">
        <v>177</v>
      </c>
    </row>
    <row r="58" spans="2:8" ht="21" customHeight="1" thickBot="1">
      <c r="B58" s="122"/>
      <c r="C58" s="122"/>
      <c r="D58" s="122"/>
      <c r="E58" s="43" t="s">
        <v>176</v>
      </c>
      <c r="F58" s="122"/>
      <c r="G58" s="122"/>
      <c r="H58" s="122"/>
    </row>
    <row r="59" spans="2:8" ht="57" customHeight="1" thickBot="1">
      <c r="B59" s="44" t="s">
        <v>178</v>
      </c>
      <c r="C59" s="43" t="s">
        <v>179</v>
      </c>
      <c r="D59" s="43" t="s">
        <v>98</v>
      </c>
      <c r="E59" s="43"/>
      <c r="F59" s="43">
        <v>0.1</v>
      </c>
      <c r="G59" s="43" t="s">
        <v>4</v>
      </c>
      <c r="H59" s="43" t="s">
        <v>177</v>
      </c>
    </row>
    <row r="60" spans="2:8" ht="1.5" customHeight="1">
      <c r="B60" s="120" t="s">
        <v>180</v>
      </c>
      <c r="C60" s="120" t="s">
        <v>181</v>
      </c>
      <c r="D60" s="120" t="s">
        <v>98</v>
      </c>
      <c r="E60" s="40" t="s">
        <v>101</v>
      </c>
      <c r="F60" s="120">
        <v>0.05</v>
      </c>
      <c r="G60" s="40" t="s">
        <v>183</v>
      </c>
      <c r="H60" s="40" t="s">
        <v>101</v>
      </c>
    </row>
    <row r="61" spans="2:8" ht="0.75" customHeight="1">
      <c r="B61" s="121"/>
      <c r="C61" s="121"/>
      <c r="D61" s="121"/>
      <c r="E61" s="40" t="s">
        <v>102</v>
      </c>
      <c r="F61" s="121"/>
      <c r="G61" s="40" t="s">
        <v>184</v>
      </c>
      <c r="H61" s="40" t="s">
        <v>102</v>
      </c>
    </row>
    <row r="62" spans="2:8" ht="24.75" customHeight="1" hidden="1" thickBot="1">
      <c r="B62" s="121"/>
      <c r="C62" s="121"/>
      <c r="D62" s="121"/>
      <c r="E62" s="40" t="s">
        <v>182</v>
      </c>
      <c r="F62" s="121"/>
      <c r="G62" s="40" t="s">
        <v>185</v>
      </c>
      <c r="H62" s="40" t="s">
        <v>182</v>
      </c>
    </row>
    <row r="63" spans="2:8" ht="54.75" customHeight="1">
      <c r="B63" s="121"/>
      <c r="C63" s="121"/>
      <c r="D63" s="121"/>
      <c r="E63" s="41"/>
      <c r="F63" s="121"/>
      <c r="G63" s="40" t="s">
        <v>186</v>
      </c>
      <c r="H63" s="41"/>
    </row>
    <row r="64" spans="2:8" ht="24.75" customHeight="1" thickBot="1">
      <c r="B64" s="122"/>
      <c r="C64" s="122"/>
      <c r="D64" s="122"/>
      <c r="E64" s="42"/>
      <c r="F64" s="122"/>
      <c r="G64" s="43" t="s">
        <v>187</v>
      </c>
      <c r="H64" s="42"/>
    </row>
    <row r="65" spans="2:8" ht="57" thickBot="1">
      <c r="B65" s="44" t="s">
        <v>188</v>
      </c>
      <c r="C65" s="43" t="s">
        <v>189</v>
      </c>
      <c r="D65" s="43" t="s">
        <v>98</v>
      </c>
      <c r="E65" s="43" t="s">
        <v>190</v>
      </c>
      <c r="F65" s="43" t="s">
        <v>172</v>
      </c>
      <c r="G65" s="43" t="s">
        <v>4</v>
      </c>
      <c r="H65" s="43"/>
    </row>
    <row r="66" spans="2:8" ht="75.75" thickBot="1">
      <c r="B66" s="44" t="s">
        <v>191</v>
      </c>
      <c r="C66" s="43" t="s">
        <v>192</v>
      </c>
      <c r="D66" s="43" t="s">
        <v>98</v>
      </c>
      <c r="E66" s="43" t="s">
        <v>190</v>
      </c>
      <c r="F66" s="43">
        <v>0.05</v>
      </c>
      <c r="G66" s="43" t="s">
        <v>4</v>
      </c>
      <c r="H66" s="43" t="s">
        <v>193</v>
      </c>
    </row>
    <row r="67" spans="2:8" ht="75.75" customHeight="1" thickBot="1">
      <c r="B67" s="44" t="s">
        <v>194</v>
      </c>
      <c r="C67" s="43" t="s">
        <v>195</v>
      </c>
      <c r="D67" s="43" t="s">
        <v>98</v>
      </c>
      <c r="E67" s="43" t="s">
        <v>190</v>
      </c>
      <c r="F67" s="43">
        <v>0.05</v>
      </c>
      <c r="G67" s="43" t="s">
        <v>4</v>
      </c>
      <c r="H67" s="43" t="s">
        <v>193</v>
      </c>
    </row>
    <row r="68" spans="2:8" ht="75.75" customHeight="1">
      <c r="B68" s="120">
        <v>24</v>
      </c>
      <c r="C68" s="40" t="s">
        <v>196</v>
      </c>
      <c r="D68" s="40" t="s">
        <v>98</v>
      </c>
      <c r="E68" s="120" t="s">
        <v>199</v>
      </c>
      <c r="F68" s="120">
        <v>0.1</v>
      </c>
      <c r="G68" s="120" t="s">
        <v>4</v>
      </c>
      <c r="H68" s="120" t="s">
        <v>199</v>
      </c>
    </row>
    <row r="69" spans="2:8" ht="38.25" thickBot="1">
      <c r="B69" s="122"/>
      <c r="C69" s="43" t="s">
        <v>197</v>
      </c>
      <c r="D69" s="43" t="s">
        <v>198</v>
      </c>
      <c r="E69" s="122"/>
      <c r="F69" s="122"/>
      <c r="G69" s="122"/>
      <c r="H69" s="122"/>
    </row>
    <row r="70" spans="2:8" ht="57" customHeight="1" thickBot="1">
      <c r="B70" s="44" t="s">
        <v>200</v>
      </c>
      <c r="C70" s="43" t="s">
        <v>201</v>
      </c>
      <c r="D70" s="43" t="s">
        <v>98</v>
      </c>
      <c r="E70" s="43" t="s">
        <v>202</v>
      </c>
      <c r="F70" s="43">
        <v>0.06</v>
      </c>
      <c r="G70" s="43" t="s">
        <v>4</v>
      </c>
      <c r="H70" s="43" t="s">
        <v>202</v>
      </c>
    </row>
    <row r="71" spans="2:8" ht="38.25" customHeight="1">
      <c r="B71" s="120" t="s">
        <v>203</v>
      </c>
      <c r="C71" s="120" t="s">
        <v>204</v>
      </c>
      <c r="D71" s="120" t="s">
        <v>98</v>
      </c>
      <c r="E71" s="40" t="s">
        <v>205</v>
      </c>
      <c r="F71" s="120">
        <v>0.1</v>
      </c>
      <c r="G71" s="120" t="s">
        <v>4</v>
      </c>
      <c r="H71" s="40" t="s">
        <v>205</v>
      </c>
    </row>
    <row r="72" spans="2:8" ht="38.25" thickBot="1">
      <c r="B72" s="122"/>
      <c r="C72" s="122"/>
      <c r="D72" s="122"/>
      <c r="E72" s="43" t="s">
        <v>206</v>
      </c>
      <c r="F72" s="122"/>
      <c r="G72" s="122"/>
      <c r="H72" s="43" t="s">
        <v>206</v>
      </c>
    </row>
    <row r="73" spans="2:8" ht="37.5">
      <c r="B73" s="120">
        <v>27</v>
      </c>
      <c r="C73" s="120" t="s">
        <v>207</v>
      </c>
      <c r="D73" s="120" t="s">
        <v>98</v>
      </c>
      <c r="E73" s="40" t="s">
        <v>208</v>
      </c>
      <c r="F73" s="120">
        <v>0.2</v>
      </c>
      <c r="G73" s="120" t="s">
        <v>4</v>
      </c>
      <c r="H73" s="40" t="s">
        <v>208</v>
      </c>
    </row>
    <row r="74" spans="2:8" ht="38.25" thickBot="1">
      <c r="B74" s="122"/>
      <c r="C74" s="122"/>
      <c r="D74" s="122"/>
      <c r="E74" s="43" t="s">
        <v>209</v>
      </c>
      <c r="F74" s="122"/>
      <c r="G74" s="122"/>
      <c r="H74" s="43" t="s">
        <v>209</v>
      </c>
    </row>
    <row r="75" spans="2:8" ht="56.25">
      <c r="B75" s="120">
        <v>28</v>
      </c>
      <c r="C75" s="120" t="s">
        <v>210</v>
      </c>
      <c r="D75" s="120" t="s">
        <v>98</v>
      </c>
      <c r="E75" s="40" t="s">
        <v>211</v>
      </c>
      <c r="F75" s="120">
        <v>0.02</v>
      </c>
      <c r="G75" s="120" t="s">
        <v>4</v>
      </c>
      <c r="H75" s="40" t="s">
        <v>211</v>
      </c>
    </row>
    <row r="76" spans="2:8" ht="72.75" customHeight="1" thickBot="1">
      <c r="B76" s="122"/>
      <c r="C76" s="122"/>
      <c r="D76" s="122"/>
      <c r="E76" s="43" t="s">
        <v>209</v>
      </c>
      <c r="F76" s="122"/>
      <c r="G76" s="122"/>
      <c r="H76" s="43" t="s">
        <v>209</v>
      </c>
    </row>
    <row r="77" spans="2:8" ht="38.25" customHeight="1">
      <c r="B77" s="120" t="s">
        <v>212</v>
      </c>
      <c r="C77" s="40" t="s">
        <v>213</v>
      </c>
      <c r="D77" s="120" t="s">
        <v>98</v>
      </c>
      <c r="E77" s="120"/>
      <c r="F77" s="120">
        <v>0.2</v>
      </c>
      <c r="G77" s="120" t="s">
        <v>4</v>
      </c>
      <c r="H77" s="120" t="s">
        <v>215</v>
      </c>
    </row>
    <row r="78" spans="2:8" ht="57" thickBot="1">
      <c r="B78" s="122"/>
      <c r="C78" s="43" t="s">
        <v>214</v>
      </c>
      <c r="D78" s="122"/>
      <c r="E78" s="122"/>
      <c r="F78" s="122"/>
      <c r="G78" s="122"/>
      <c r="H78" s="122"/>
    </row>
    <row r="79" spans="2:8" ht="57" customHeight="1" thickBot="1">
      <c r="B79" s="44" t="s">
        <v>216</v>
      </c>
      <c r="C79" s="43" t="s">
        <v>217</v>
      </c>
      <c r="D79" s="43" t="s">
        <v>98</v>
      </c>
      <c r="E79" s="43"/>
      <c r="F79" s="43" t="s">
        <v>172</v>
      </c>
      <c r="G79" s="43" t="s">
        <v>4</v>
      </c>
      <c r="H79" s="43"/>
    </row>
    <row r="80" spans="2:8" ht="57" customHeight="1">
      <c r="B80" s="120" t="s">
        <v>218</v>
      </c>
      <c r="C80" s="120" t="s">
        <v>219</v>
      </c>
      <c r="D80" s="120" t="s">
        <v>98</v>
      </c>
      <c r="E80" s="40" t="s">
        <v>220</v>
      </c>
      <c r="F80" s="120">
        <v>0.52</v>
      </c>
      <c r="G80" s="40" t="s">
        <v>223</v>
      </c>
      <c r="H80" s="40" t="s">
        <v>220</v>
      </c>
    </row>
    <row r="81" spans="2:8" ht="18.75">
      <c r="B81" s="121"/>
      <c r="C81" s="121"/>
      <c r="D81" s="121"/>
      <c r="E81" s="40" t="s">
        <v>221</v>
      </c>
      <c r="F81" s="121"/>
      <c r="G81" s="40" t="s">
        <v>224</v>
      </c>
      <c r="H81" s="40" t="s">
        <v>221</v>
      </c>
    </row>
    <row r="82" spans="2:8" ht="18.75">
      <c r="B82" s="121"/>
      <c r="C82" s="121"/>
      <c r="D82" s="121"/>
      <c r="E82" s="40">
        <v>0.46</v>
      </c>
      <c r="F82" s="121"/>
      <c r="G82" s="41"/>
      <c r="H82" s="40">
        <v>0.46</v>
      </c>
    </row>
    <row r="83" spans="2:8" ht="56.25">
      <c r="B83" s="121"/>
      <c r="C83" s="121"/>
      <c r="D83" s="121"/>
      <c r="E83" s="40" t="s">
        <v>222</v>
      </c>
      <c r="F83" s="121"/>
      <c r="G83" s="41"/>
      <c r="H83" s="40" t="s">
        <v>222</v>
      </c>
    </row>
    <row r="84" spans="2:8" ht="18.75">
      <c r="B84" s="121"/>
      <c r="C84" s="121"/>
      <c r="D84" s="121"/>
      <c r="E84" s="40">
        <v>0.06</v>
      </c>
      <c r="F84" s="121"/>
      <c r="G84" s="41"/>
      <c r="H84" s="40">
        <v>0.06</v>
      </c>
    </row>
    <row r="85" spans="2:8" ht="19.5" thickBot="1">
      <c r="B85" s="122"/>
      <c r="C85" s="122"/>
      <c r="D85" s="122"/>
      <c r="E85" s="43"/>
      <c r="F85" s="122"/>
      <c r="G85" s="42"/>
      <c r="H85" s="43"/>
    </row>
    <row r="86" spans="2:8" ht="50.25" customHeight="1">
      <c r="B86" s="120">
        <v>32</v>
      </c>
      <c r="C86" s="120" t="s">
        <v>225</v>
      </c>
      <c r="D86" s="40" t="s">
        <v>98</v>
      </c>
      <c r="E86" s="40" t="s">
        <v>160</v>
      </c>
      <c r="F86" s="120">
        <v>0.5</v>
      </c>
      <c r="G86" s="120" t="s">
        <v>4</v>
      </c>
      <c r="H86" s="40" t="s">
        <v>160</v>
      </c>
    </row>
    <row r="87" spans="2:8" ht="56.25">
      <c r="B87" s="121"/>
      <c r="C87" s="121"/>
      <c r="D87" s="40" t="s">
        <v>119</v>
      </c>
      <c r="E87" s="40" t="s">
        <v>226</v>
      </c>
      <c r="F87" s="121"/>
      <c r="G87" s="121"/>
      <c r="H87" s="40" t="s">
        <v>226</v>
      </c>
    </row>
    <row r="88" spans="2:8" ht="75.75" customHeight="1" thickBot="1">
      <c r="B88" s="122"/>
      <c r="C88" s="122"/>
      <c r="D88" s="42"/>
      <c r="E88" s="43">
        <v>0.5</v>
      </c>
      <c r="F88" s="122"/>
      <c r="G88" s="122"/>
      <c r="H88" s="43">
        <v>0.5</v>
      </c>
    </row>
    <row r="89" spans="2:8" ht="75.75" customHeight="1">
      <c r="B89" s="120" t="s">
        <v>227</v>
      </c>
      <c r="C89" s="120" t="s">
        <v>228</v>
      </c>
      <c r="D89" s="40" t="s">
        <v>98</v>
      </c>
      <c r="E89" s="120" t="s">
        <v>229</v>
      </c>
      <c r="F89" s="120">
        <v>0.05</v>
      </c>
      <c r="G89" s="120" t="s">
        <v>4</v>
      </c>
      <c r="H89" s="40" t="s">
        <v>220</v>
      </c>
    </row>
    <row r="90" spans="2:8" ht="207" customHeight="1" thickBot="1">
      <c r="B90" s="122"/>
      <c r="C90" s="122"/>
      <c r="D90" s="43" t="s">
        <v>119</v>
      </c>
      <c r="E90" s="122"/>
      <c r="F90" s="122"/>
      <c r="G90" s="122"/>
      <c r="H90" s="43" t="s">
        <v>134</v>
      </c>
    </row>
    <row r="91" spans="2:8" ht="318.75" customHeight="1" thickBot="1">
      <c r="B91" s="120" t="s">
        <v>230</v>
      </c>
      <c r="C91" s="120" t="s">
        <v>231</v>
      </c>
      <c r="D91" s="40" t="s">
        <v>98</v>
      </c>
      <c r="E91" s="40" t="s">
        <v>232</v>
      </c>
      <c r="F91" s="120">
        <v>1.5</v>
      </c>
      <c r="G91" s="120" t="s">
        <v>4</v>
      </c>
      <c r="H91" s="120" t="s">
        <v>233</v>
      </c>
    </row>
    <row r="92" spans="2:8" ht="13.5" customHeight="1" hidden="1" thickBot="1">
      <c r="B92" s="122"/>
      <c r="C92" s="122"/>
      <c r="D92" s="43" t="s">
        <v>107</v>
      </c>
      <c r="E92" s="43" t="s">
        <v>121</v>
      </c>
      <c r="F92" s="122"/>
      <c r="G92" s="122"/>
      <c r="H92" s="122"/>
    </row>
    <row r="93" spans="2:8" ht="75">
      <c r="B93" s="120" t="s">
        <v>234</v>
      </c>
      <c r="C93" s="120" t="s">
        <v>235</v>
      </c>
      <c r="D93" s="40" t="s">
        <v>98</v>
      </c>
      <c r="E93" s="40" t="s">
        <v>220</v>
      </c>
      <c r="F93" s="120">
        <v>0.3</v>
      </c>
      <c r="G93" s="40" t="s">
        <v>239</v>
      </c>
      <c r="H93" s="40" t="s">
        <v>220</v>
      </c>
    </row>
    <row r="94" spans="2:8" ht="56.25">
      <c r="B94" s="121"/>
      <c r="C94" s="121"/>
      <c r="D94" s="40" t="s">
        <v>107</v>
      </c>
      <c r="E94" s="40" t="s">
        <v>236</v>
      </c>
      <c r="F94" s="121"/>
      <c r="G94" s="40" t="s">
        <v>240</v>
      </c>
      <c r="H94" s="40" t="s">
        <v>236</v>
      </c>
    </row>
    <row r="95" spans="2:8" ht="28.5" customHeight="1">
      <c r="B95" s="121"/>
      <c r="C95" s="121"/>
      <c r="D95" s="41"/>
      <c r="E95" s="40" t="s">
        <v>237</v>
      </c>
      <c r="F95" s="121"/>
      <c r="G95" s="41"/>
      <c r="H95" s="40" t="s">
        <v>237</v>
      </c>
    </row>
    <row r="96" spans="2:8" ht="75.75" customHeight="1" thickBot="1">
      <c r="B96" s="122"/>
      <c r="C96" s="122"/>
      <c r="D96" s="42"/>
      <c r="E96" s="43" t="s">
        <v>238</v>
      </c>
      <c r="F96" s="122"/>
      <c r="G96" s="42"/>
      <c r="H96" s="43" t="s">
        <v>238</v>
      </c>
    </row>
    <row r="97" spans="2:8" ht="93" customHeight="1">
      <c r="B97" s="120" t="s">
        <v>241</v>
      </c>
      <c r="C97" s="120" t="s">
        <v>242</v>
      </c>
      <c r="D97" s="40" t="s">
        <v>98</v>
      </c>
      <c r="E97" s="120" t="s">
        <v>243</v>
      </c>
      <c r="F97" s="120">
        <v>0.1</v>
      </c>
      <c r="G97" s="120" t="s">
        <v>4</v>
      </c>
      <c r="H97" s="120" t="s">
        <v>243</v>
      </c>
    </row>
    <row r="98" spans="2:8" ht="57" thickBot="1">
      <c r="B98" s="122"/>
      <c r="C98" s="122"/>
      <c r="D98" s="43" t="s">
        <v>119</v>
      </c>
      <c r="E98" s="122"/>
      <c r="F98" s="122"/>
      <c r="G98" s="122"/>
      <c r="H98" s="122"/>
    </row>
    <row r="99" spans="2:8" ht="57" thickBot="1">
      <c r="B99" s="44"/>
      <c r="C99" s="45" t="s">
        <v>244</v>
      </c>
      <c r="D99" s="43"/>
      <c r="E99" s="43"/>
      <c r="F99" s="45">
        <v>10.67</v>
      </c>
      <c r="G99" s="43"/>
      <c r="H99" s="43"/>
    </row>
    <row r="100" ht="18.75">
      <c r="B100" s="35"/>
    </row>
    <row r="101" ht="18.75">
      <c r="B101" s="46"/>
    </row>
    <row r="102" ht="18.75">
      <c r="B102" s="46" t="s">
        <v>245</v>
      </c>
    </row>
    <row r="103" ht="19.5" customHeight="1" thickBot="1">
      <c r="B103" s="35"/>
    </row>
    <row r="104" spans="2:8" ht="57" customHeight="1">
      <c r="B104" s="120">
        <v>1</v>
      </c>
      <c r="C104" s="120" t="s">
        <v>246</v>
      </c>
      <c r="D104" s="39" t="s">
        <v>247</v>
      </c>
      <c r="E104" s="120" t="s">
        <v>248</v>
      </c>
      <c r="F104" s="120">
        <v>0.1</v>
      </c>
      <c r="G104" s="120" t="s">
        <v>4</v>
      </c>
      <c r="H104" s="120" t="s">
        <v>249</v>
      </c>
    </row>
    <row r="105" spans="2:8" ht="75.75" customHeight="1" thickBot="1">
      <c r="B105" s="122"/>
      <c r="C105" s="122"/>
      <c r="D105" s="43" t="s">
        <v>119</v>
      </c>
      <c r="E105" s="122"/>
      <c r="F105" s="122"/>
      <c r="G105" s="122"/>
      <c r="H105" s="122"/>
    </row>
    <row r="106" spans="2:8" ht="75.75" customHeight="1">
      <c r="B106" s="120">
        <v>2</v>
      </c>
      <c r="C106" s="120" t="s">
        <v>250</v>
      </c>
      <c r="D106" s="40" t="s">
        <v>247</v>
      </c>
      <c r="E106" s="120" t="s">
        <v>252</v>
      </c>
      <c r="F106" s="120">
        <v>0.1</v>
      </c>
      <c r="G106" s="40" t="s">
        <v>253</v>
      </c>
      <c r="H106" s="120" t="s">
        <v>254</v>
      </c>
    </row>
    <row r="107" spans="2:8" ht="75.75" customHeight="1" thickBot="1">
      <c r="B107" s="122"/>
      <c r="C107" s="122"/>
      <c r="D107" s="43" t="s">
        <v>251</v>
      </c>
      <c r="E107" s="122"/>
      <c r="F107" s="122"/>
      <c r="G107" s="43" t="s">
        <v>240</v>
      </c>
      <c r="H107" s="122"/>
    </row>
    <row r="108" spans="2:8" ht="168" customHeight="1">
      <c r="B108" s="120">
        <v>3</v>
      </c>
      <c r="C108" s="120" t="s">
        <v>255</v>
      </c>
      <c r="D108" s="120" t="s">
        <v>119</v>
      </c>
      <c r="E108" s="120" t="s">
        <v>256</v>
      </c>
      <c r="F108" s="120">
        <v>0.2</v>
      </c>
      <c r="G108" s="40" t="s">
        <v>253</v>
      </c>
      <c r="H108" s="120" t="s">
        <v>258</v>
      </c>
    </row>
    <row r="109" spans="2:8" ht="38.25" thickBot="1">
      <c r="B109" s="122"/>
      <c r="C109" s="122"/>
      <c r="D109" s="122"/>
      <c r="E109" s="122"/>
      <c r="F109" s="122"/>
      <c r="G109" s="43" t="s">
        <v>257</v>
      </c>
      <c r="H109" s="122"/>
    </row>
    <row r="110" spans="2:8" ht="142.5" customHeight="1" thickBot="1">
      <c r="B110" s="44">
        <v>4</v>
      </c>
      <c r="C110" s="43" t="s">
        <v>259</v>
      </c>
      <c r="D110" s="43" t="s">
        <v>260</v>
      </c>
      <c r="E110" s="43" t="s">
        <v>261</v>
      </c>
      <c r="F110" s="43">
        <v>1.7</v>
      </c>
      <c r="G110" s="43" t="s">
        <v>262</v>
      </c>
      <c r="H110" s="43" t="s">
        <v>263</v>
      </c>
    </row>
    <row r="111" spans="2:8" ht="81" customHeight="1" thickBot="1">
      <c r="B111" s="44">
        <v>5</v>
      </c>
      <c r="C111" s="43" t="s">
        <v>264</v>
      </c>
      <c r="D111" s="43" t="s">
        <v>265</v>
      </c>
      <c r="E111" s="43" t="s">
        <v>266</v>
      </c>
      <c r="F111" s="43">
        <v>1.2</v>
      </c>
      <c r="G111" s="43" t="s">
        <v>267</v>
      </c>
      <c r="H111" s="43" t="s">
        <v>268</v>
      </c>
    </row>
    <row r="112" spans="2:8" ht="174" customHeight="1">
      <c r="B112" s="120">
        <v>6</v>
      </c>
      <c r="C112" s="120" t="s">
        <v>269</v>
      </c>
      <c r="D112" s="120" t="s">
        <v>270</v>
      </c>
      <c r="E112" s="120" t="s">
        <v>271</v>
      </c>
      <c r="F112" s="120">
        <v>0.2</v>
      </c>
      <c r="G112" s="120" t="s">
        <v>4</v>
      </c>
      <c r="H112" s="120" t="s">
        <v>254</v>
      </c>
    </row>
    <row r="113" spans="2:8" ht="13.5" customHeight="1" thickBot="1">
      <c r="B113" s="122"/>
      <c r="C113" s="122"/>
      <c r="D113" s="122"/>
      <c r="E113" s="122"/>
      <c r="F113" s="122"/>
      <c r="G113" s="122"/>
      <c r="H113" s="122"/>
    </row>
    <row r="114" spans="2:8" ht="111.75" customHeight="1">
      <c r="B114" s="120">
        <v>7</v>
      </c>
      <c r="C114" s="120" t="s">
        <v>272</v>
      </c>
      <c r="D114" s="40" t="s">
        <v>247</v>
      </c>
      <c r="E114" s="120" t="s">
        <v>273</v>
      </c>
      <c r="F114" s="120">
        <v>1.5</v>
      </c>
      <c r="G114" s="40" t="s">
        <v>253</v>
      </c>
      <c r="H114" s="120" t="s">
        <v>274</v>
      </c>
    </row>
    <row r="115" spans="2:8" ht="75.75" customHeight="1" thickBot="1">
      <c r="B115" s="122"/>
      <c r="C115" s="122"/>
      <c r="D115" s="43" t="s">
        <v>251</v>
      </c>
      <c r="E115" s="122"/>
      <c r="F115" s="122"/>
      <c r="G115" s="43" t="s">
        <v>240</v>
      </c>
      <c r="H115" s="122"/>
    </row>
    <row r="116" spans="2:8" ht="150.75" customHeight="1">
      <c r="B116" s="120">
        <v>8</v>
      </c>
      <c r="C116" s="120" t="s">
        <v>275</v>
      </c>
      <c r="D116" s="120" t="s">
        <v>276</v>
      </c>
      <c r="E116" s="120" t="s">
        <v>252</v>
      </c>
      <c r="F116" s="120">
        <v>0.6</v>
      </c>
      <c r="G116" s="40" t="s">
        <v>253</v>
      </c>
      <c r="H116" s="120" t="s">
        <v>274</v>
      </c>
    </row>
    <row r="117" spans="2:8" ht="36.75" customHeight="1" thickBot="1">
      <c r="B117" s="122"/>
      <c r="C117" s="122"/>
      <c r="D117" s="122"/>
      <c r="E117" s="122"/>
      <c r="F117" s="122"/>
      <c r="G117" s="43" t="s">
        <v>240</v>
      </c>
      <c r="H117" s="122"/>
    </row>
    <row r="118" spans="2:8" ht="20.25" customHeight="1" thickBot="1">
      <c r="B118" s="44"/>
      <c r="C118" s="45" t="s">
        <v>277</v>
      </c>
      <c r="D118" s="43"/>
      <c r="E118" s="43"/>
      <c r="F118" s="45">
        <v>5.6</v>
      </c>
      <c r="G118" s="43"/>
      <c r="H118" s="43"/>
    </row>
    <row r="119" spans="2:8" ht="72.75" customHeight="1">
      <c r="B119" s="120"/>
      <c r="C119" s="123" t="s">
        <v>278</v>
      </c>
      <c r="D119" s="120"/>
      <c r="E119" s="120"/>
      <c r="F119" s="123">
        <v>0.9</v>
      </c>
      <c r="G119" s="40" t="s">
        <v>253</v>
      </c>
      <c r="H119" s="120" t="s">
        <v>254</v>
      </c>
    </row>
    <row r="120" spans="2:8" ht="39.75" customHeight="1" thickBot="1">
      <c r="B120" s="122"/>
      <c r="C120" s="124"/>
      <c r="D120" s="122"/>
      <c r="E120" s="122"/>
      <c r="F120" s="124"/>
      <c r="G120" s="43" t="s">
        <v>240</v>
      </c>
      <c r="H120" s="122"/>
    </row>
    <row r="121" spans="2:8" ht="20.25" customHeight="1" thickBot="1">
      <c r="B121" s="44"/>
      <c r="C121" s="47" t="s">
        <v>2</v>
      </c>
      <c r="D121" s="43"/>
      <c r="E121" s="43"/>
      <c r="F121" s="45">
        <v>17.1</v>
      </c>
      <c r="G121" s="43"/>
      <c r="H121" s="43"/>
    </row>
    <row r="122" ht="20.25" customHeight="1">
      <c r="B122" s="35"/>
    </row>
    <row r="123" ht="37.5" customHeight="1">
      <c r="B123" s="48" t="s">
        <v>279</v>
      </c>
    </row>
    <row r="124" ht="20.25" customHeight="1">
      <c r="B124" s="48"/>
    </row>
    <row r="125" ht="20.25" customHeight="1">
      <c r="B125" s="48"/>
    </row>
    <row r="126" ht="27" customHeight="1">
      <c r="B126" s="48"/>
    </row>
    <row r="127" ht="12" customHeight="1">
      <c r="B127" s="48" t="s">
        <v>280</v>
      </c>
    </row>
    <row r="128" ht="14.25" customHeight="1">
      <c r="B128" s="48" t="s">
        <v>281</v>
      </c>
    </row>
    <row r="129" ht="18.75">
      <c r="B129" s="48" t="s">
        <v>282</v>
      </c>
    </row>
    <row r="130" ht="18.75">
      <c r="B130" s="35"/>
    </row>
    <row r="131" ht="18.75">
      <c r="B131" s="48"/>
    </row>
  </sheetData>
  <mergeCells count="184">
    <mergeCell ref="F116:F117"/>
    <mergeCell ref="H116:H117"/>
    <mergeCell ref="B119:B120"/>
    <mergeCell ref="C119:C120"/>
    <mergeCell ref="D119:D120"/>
    <mergeCell ref="E119:E120"/>
    <mergeCell ref="F119:F120"/>
    <mergeCell ref="H119:H120"/>
    <mergeCell ref="B116:B117"/>
    <mergeCell ref="C116:C117"/>
    <mergeCell ref="D116:D117"/>
    <mergeCell ref="E116:E117"/>
    <mergeCell ref="B114:B115"/>
    <mergeCell ref="C114:C115"/>
    <mergeCell ref="E114:E115"/>
    <mergeCell ref="F114:F115"/>
    <mergeCell ref="F108:F109"/>
    <mergeCell ref="H108:H109"/>
    <mergeCell ref="B112:B113"/>
    <mergeCell ref="C112:C113"/>
    <mergeCell ref="D112:D113"/>
    <mergeCell ref="E112:E113"/>
    <mergeCell ref="F112:F113"/>
    <mergeCell ref="G112:G113"/>
    <mergeCell ref="H112:H113"/>
    <mergeCell ref="B108:B109"/>
    <mergeCell ref="C108:C109"/>
    <mergeCell ref="D108:D109"/>
    <mergeCell ref="E108:E109"/>
    <mergeCell ref="B106:B107"/>
    <mergeCell ref="C106:C107"/>
    <mergeCell ref="E106:E107"/>
    <mergeCell ref="F106:F107"/>
    <mergeCell ref="B104:B105"/>
    <mergeCell ref="C104:C105"/>
    <mergeCell ref="E104:E105"/>
    <mergeCell ref="F104:F105"/>
    <mergeCell ref="B93:B96"/>
    <mergeCell ref="C93:C96"/>
    <mergeCell ref="F93:F96"/>
    <mergeCell ref="B97:B98"/>
    <mergeCell ref="C97:C98"/>
    <mergeCell ref="E97:E98"/>
    <mergeCell ref="F97:F98"/>
    <mergeCell ref="B91:B92"/>
    <mergeCell ref="C91:C92"/>
    <mergeCell ref="F91:F92"/>
    <mergeCell ref="G91:G92"/>
    <mergeCell ref="B89:B90"/>
    <mergeCell ref="C89:C90"/>
    <mergeCell ref="E89:E90"/>
    <mergeCell ref="F89:F90"/>
    <mergeCell ref="B86:B88"/>
    <mergeCell ref="C86:C88"/>
    <mergeCell ref="F86:F88"/>
    <mergeCell ref="G86:G88"/>
    <mergeCell ref="B80:B85"/>
    <mergeCell ref="C80:C85"/>
    <mergeCell ref="D80:D85"/>
    <mergeCell ref="F80:F85"/>
    <mergeCell ref="B77:B78"/>
    <mergeCell ref="D77:D78"/>
    <mergeCell ref="E77:E78"/>
    <mergeCell ref="F77:F78"/>
    <mergeCell ref="B75:B76"/>
    <mergeCell ref="C75:C76"/>
    <mergeCell ref="D75:D76"/>
    <mergeCell ref="F75:F76"/>
    <mergeCell ref="B73:B74"/>
    <mergeCell ref="C73:C74"/>
    <mergeCell ref="D73:D74"/>
    <mergeCell ref="F73:F74"/>
    <mergeCell ref="B71:B72"/>
    <mergeCell ref="C71:C72"/>
    <mergeCell ref="D71:D72"/>
    <mergeCell ref="F71:F72"/>
    <mergeCell ref="B68:B69"/>
    <mergeCell ref="E68:E69"/>
    <mergeCell ref="F68:F69"/>
    <mergeCell ref="G68:G69"/>
    <mergeCell ref="B60:B64"/>
    <mergeCell ref="C60:C64"/>
    <mergeCell ref="D60:D64"/>
    <mergeCell ref="F60:F64"/>
    <mergeCell ref="B57:B58"/>
    <mergeCell ref="C57:C58"/>
    <mergeCell ref="D57:D58"/>
    <mergeCell ref="F57:F58"/>
    <mergeCell ref="B51:B55"/>
    <mergeCell ref="C51:C55"/>
    <mergeCell ref="D51:D55"/>
    <mergeCell ref="F51:F55"/>
    <mergeCell ref="B48:B50"/>
    <mergeCell ref="C48:C50"/>
    <mergeCell ref="D48:D50"/>
    <mergeCell ref="F48:F50"/>
    <mergeCell ref="B46:B47"/>
    <mergeCell ref="C46:C47"/>
    <mergeCell ref="D46:D47"/>
    <mergeCell ref="F46:F47"/>
    <mergeCell ref="B44:B45"/>
    <mergeCell ref="C44:C45"/>
    <mergeCell ref="D44:D45"/>
    <mergeCell ref="F44:F45"/>
    <mergeCell ref="F40:F41"/>
    <mergeCell ref="G40:G41"/>
    <mergeCell ref="B42:B43"/>
    <mergeCell ref="C42:C43"/>
    <mergeCell ref="D42:D43"/>
    <mergeCell ref="F42:F43"/>
    <mergeCell ref="G42:G43"/>
    <mergeCell ref="B40:B41"/>
    <mergeCell ref="C40:C41"/>
    <mergeCell ref="D40:D41"/>
    <mergeCell ref="E40:E41"/>
    <mergeCell ref="B38:B39"/>
    <mergeCell ref="C38:C39"/>
    <mergeCell ref="D38:D39"/>
    <mergeCell ref="E38:E39"/>
    <mergeCell ref="B33:B37"/>
    <mergeCell ref="C33:C37"/>
    <mergeCell ref="D33:D37"/>
    <mergeCell ref="F33:F37"/>
    <mergeCell ref="B29:B32"/>
    <mergeCell ref="C29:C32"/>
    <mergeCell ref="D29:D32"/>
    <mergeCell ref="F29:F32"/>
    <mergeCell ref="B26:B28"/>
    <mergeCell ref="C26:C28"/>
    <mergeCell ref="D26:D28"/>
    <mergeCell ref="E26:E28"/>
    <mergeCell ref="B24:B25"/>
    <mergeCell ref="C24:C25"/>
    <mergeCell ref="D24:D25"/>
    <mergeCell ref="E24:E25"/>
    <mergeCell ref="B22:B23"/>
    <mergeCell ref="C22:C23"/>
    <mergeCell ref="F22:F23"/>
    <mergeCell ref="G22:G23"/>
    <mergeCell ref="B19:B21"/>
    <mergeCell ref="C19:C21"/>
    <mergeCell ref="D19:D21"/>
    <mergeCell ref="E19:E21"/>
    <mergeCell ref="B17:B18"/>
    <mergeCell ref="C17:C18"/>
    <mergeCell ref="D17:D18"/>
    <mergeCell ref="E17:E18"/>
    <mergeCell ref="B12:B15"/>
    <mergeCell ref="C12:C15"/>
    <mergeCell ref="D12:D15"/>
    <mergeCell ref="F12:F15"/>
    <mergeCell ref="H114:H115"/>
    <mergeCell ref="G104:G105"/>
    <mergeCell ref="H104:H105"/>
    <mergeCell ref="H106:H107"/>
    <mergeCell ref="G97:G98"/>
    <mergeCell ref="H97:H98"/>
    <mergeCell ref="G89:G90"/>
    <mergeCell ref="H91:H92"/>
    <mergeCell ref="G75:G76"/>
    <mergeCell ref="G77:G78"/>
    <mergeCell ref="H77:H78"/>
    <mergeCell ref="G71:G72"/>
    <mergeCell ref="G73:G74"/>
    <mergeCell ref="H68:H69"/>
    <mergeCell ref="G57:G58"/>
    <mergeCell ref="H57:H58"/>
    <mergeCell ref="G48:G50"/>
    <mergeCell ref="G51:G55"/>
    <mergeCell ref="G19:G21"/>
    <mergeCell ref="G44:G45"/>
    <mergeCell ref="G46:G47"/>
    <mergeCell ref="G33:G37"/>
    <mergeCell ref="G38:G39"/>
    <mergeCell ref="F26:F28"/>
    <mergeCell ref="F38:F39"/>
    <mergeCell ref="G12:G15"/>
    <mergeCell ref="F17:F18"/>
    <mergeCell ref="F19:F21"/>
    <mergeCell ref="F24:F25"/>
    <mergeCell ref="G26:G28"/>
    <mergeCell ref="G29:G32"/>
    <mergeCell ref="G24:G25"/>
    <mergeCell ref="G17:G18"/>
  </mergeCells>
  <printOptions/>
  <pageMargins left="0.1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Экономический</dc:creator>
  <cp:keywords/>
  <dc:description/>
  <cp:lastModifiedBy>Экономический</cp:lastModifiedBy>
  <cp:lastPrinted>2010-11-01T10:58:30Z</cp:lastPrinted>
  <dcterms:created xsi:type="dcterms:W3CDTF">2010-04-21T02:22:45Z</dcterms:created>
  <dcterms:modified xsi:type="dcterms:W3CDTF">2011-07-06T03:24:16Z</dcterms:modified>
  <cp:category/>
  <cp:version/>
  <cp:contentType/>
  <cp:contentStatus/>
</cp:coreProperties>
</file>